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heckCompatibility="1" defaultThemeVersion="124226"/>
  <mc:AlternateContent xmlns:mc="http://schemas.openxmlformats.org/markup-compatibility/2006">
    <mc:Choice Requires="x15">
      <x15ac:absPath xmlns:x15ac="http://schemas.microsoft.com/office/spreadsheetml/2010/11/ac" url="C:\Users\schmu\Desktop\MB-temp\Klassenlisten\Berechnungsblatt\"/>
    </mc:Choice>
  </mc:AlternateContent>
  <xr:revisionPtr revIDLastSave="0" documentId="13_ncr:1_{C51548EB-0151-4583-8487-129156E2E177}" xr6:coauthVersionLast="44" xr6:coauthVersionMax="45" xr10:uidLastSave="{00000000-0000-0000-0000-000000000000}"/>
  <bookViews>
    <workbookView xWindow="-110" yWindow="-110" windowWidth="21820" windowHeight="14020" xr2:uid="{00000000-000D-0000-FFFF-FFFF00000000}"/>
  </bookViews>
  <sheets>
    <sheet name="Hinweise" sheetId="5" r:id="rId1"/>
    <sheet name="Beispiel" sheetId="10" r:id="rId2"/>
    <sheet name="Umrechnungsschlüssel" sheetId="3" r:id="rId3"/>
    <sheet name="Bewertungsvorlage" sheetId="4" r:id="rId4"/>
  </sheets>
  <definedNames>
    <definedName name="_xlnm.Print_Area" localSheetId="1">Beispiel!$A$1:$M$57</definedName>
    <definedName name="_xlnm.Print_Area" localSheetId="3">Bewertungsvorlage!$A$1:$M$57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4" i="4" l="1"/>
  <c r="L51" i="10" l="1"/>
  <c r="K56" i="10" s="1"/>
  <c r="H46" i="10"/>
  <c r="L45" i="10" s="1"/>
  <c r="M44" i="10"/>
  <c r="B44" i="10"/>
  <c r="G42" i="10"/>
  <c r="A42" i="10"/>
  <c r="G41" i="10"/>
  <c r="A41" i="10"/>
  <c r="G40" i="10"/>
  <c r="A40" i="10"/>
  <c r="G39" i="10"/>
  <c r="A39" i="10"/>
  <c r="G38" i="10"/>
  <c r="L29" i="10"/>
  <c r="J56" i="10" s="1"/>
  <c r="L56" i="10" s="1"/>
  <c r="H24" i="10"/>
  <c r="B22" i="10"/>
  <c r="L22" i="10" s="1"/>
  <c r="L23" i="10" s="1"/>
  <c r="G20" i="10"/>
  <c r="A20" i="10"/>
  <c r="G19" i="10"/>
  <c r="A19" i="10"/>
  <c r="G18" i="10"/>
  <c r="A18" i="10"/>
  <c r="G17" i="10"/>
  <c r="A17" i="10"/>
  <c r="G16" i="10"/>
  <c r="H23" i="10" l="1"/>
  <c r="H45" i="10"/>
  <c r="M22" i="10"/>
  <c r="H46" i="4"/>
  <c r="H24" i="4"/>
  <c r="B22" i="4"/>
  <c r="L22" i="4" s="1"/>
  <c r="L23" i="4" s="1"/>
  <c r="G17" i="4"/>
  <c r="G18" i="4"/>
  <c r="G19" i="4"/>
  <c r="G20" i="4"/>
  <c r="G16" i="4"/>
  <c r="G39" i="4"/>
  <c r="G40" i="4"/>
  <c r="G41" i="4"/>
  <c r="G42" i="4"/>
  <c r="G38" i="4"/>
  <c r="B44" i="4"/>
  <c r="A17" i="4" l="1"/>
  <c r="A18" i="4"/>
  <c r="A19" i="4"/>
  <c r="A20" i="4"/>
  <c r="M22" i="4"/>
  <c r="A39" i="4"/>
  <c r="A40" i="4"/>
  <c r="A41" i="4"/>
  <c r="A42" i="4"/>
  <c r="H45" i="4" l="1"/>
  <c r="L45" i="4"/>
  <c r="L51" i="4" s="1"/>
  <c r="K56" i="4" s="1"/>
  <c r="H23" i="4"/>
  <c r="M44" i="4"/>
  <c r="L29" i="4"/>
  <c r="J56" i="4" s="1"/>
  <c r="L56" i="4" l="1"/>
</calcChain>
</file>

<file path=xl/sharedStrings.xml><?xml version="1.0" encoding="utf-8"?>
<sst xmlns="http://schemas.openxmlformats.org/spreadsheetml/2006/main" count="143" uniqueCount="64">
  <si>
    <t>Bedienungshinweise</t>
  </si>
  <si>
    <r>
      <t xml:space="preserve">Die Arbeitsmappe enthält die vier Tabellenblätter: </t>
    </r>
    <r>
      <rPr>
        <b/>
        <i/>
        <sz val="11"/>
        <color theme="1"/>
        <rFont val="Calibri"/>
        <family val="2"/>
        <scheme val="minor"/>
      </rPr>
      <t>Hinweise</t>
    </r>
    <r>
      <rPr>
        <b/>
        <sz val="11"/>
        <color theme="1"/>
        <rFont val="Calibri"/>
        <family val="2"/>
        <scheme val="minor"/>
      </rPr>
      <t xml:space="preserve">, </t>
    </r>
    <r>
      <rPr>
        <b/>
        <i/>
        <sz val="11"/>
        <color theme="1"/>
        <rFont val="Calibri"/>
        <family val="2"/>
        <scheme val="minor"/>
      </rPr>
      <t>Beispiel</t>
    </r>
    <r>
      <rPr>
        <b/>
        <sz val="11"/>
        <color theme="1"/>
        <rFont val="Calibri"/>
        <family val="2"/>
        <scheme val="minor"/>
      </rPr>
      <t xml:space="preserve">, </t>
    </r>
    <r>
      <rPr>
        <b/>
        <i/>
        <sz val="11"/>
        <color theme="1"/>
        <rFont val="Calibri"/>
        <family val="2"/>
        <scheme val="minor"/>
      </rPr>
      <t>Umrechnungsschlüssel</t>
    </r>
    <r>
      <rPr>
        <b/>
        <sz val="11"/>
        <color theme="1"/>
        <rFont val="Calibri"/>
        <family val="2"/>
        <scheme val="minor"/>
      </rPr>
      <t xml:space="preserve">, </t>
    </r>
    <r>
      <rPr>
        <b/>
        <i/>
        <sz val="11"/>
        <color theme="1"/>
        <rFont val="Calibri"/>
        <family val="2"/>
        <scheme val="minor"/>
      </rPr>
      <t>Bewertungsvorlage</t>
    </r>
    <r>
      <rPr>
        <sz val="11"/>
        <color theme="1"/>
        <rFont val="Calibri"/>
        <family val="2"/>
        <scheme val="minor"/>
      </rPr>
      <t>.</t>
    </r>
  </si>
  <si>
    <t xml:space="preserve">Sie dient als Vorlage für eine zu betreuende Schülergruppe.  </t>
  </si>
  <si>
    <r>
      <t xml:space="preserve">Im Tabellenblatt </t>
    </r>
    <r>
      <rPr>
        <b/>
        <i/>
        <sz val="11"/>
        <color theme="1"/>
        <rFont val="Calibri"/>
        <family val="2"/>
        <scheme val="minor"/>
      </rPr>
      <t>Beispiel</t>
    </r>
    <r>
      <rPr>
        <sz val="11"/>
        <color theme="1"/>
        <rFont val="Calibri"/>
        <family val="2"/>
        <scheme val="minor"/>
      </rPr>
      <t xml:space="preserve"> sehen Sie ein musterhaft für einen Schüler ausgefülltes Berechnungsblatt.</t>
    </r>
  </si>
  <si>
    <t>Vorgehensweise:</t>
  </si>
  <si>
    <t xml:space="preserve">1. </t>
  </si>
  <si>
    <r>
      <t xml:space="preserve">Durch Kopieren der </t>
    </r>
    <r>
      <rPr>
        <b/>
        <i/>
        <sz val="11"/>
        <color theme="1"/>
        <rFont val="Calibri"/>
        <family val="2"/>
        <scheme val="minor"/>
      </rPr>
      <t>Bewertungsvorlage</t>
    </r>
    <r>
      <rPr>
        <sz val="11"/>
        <color theme="1"/>
        <rFont val="Calibri"/>
        <family val="2"/>
        <scheme val="minor"/>
      </rPr>
      <t xml:space="preserve"> kann für jeden Schüler ein Tabellenblatt angelegt werden. 
Der Name des Tabellenblattes kann mit dem Schülernamen versehen werden.</t>
    </r>
  </si>
  <si>
    <t xml:space="preserve">2. </t>
  </si>
  <si>
    <t>In dem jeweiligen Tabellenblatt sind die Daten des Schülers einzugeben.</t>
  </si>
  <si>
    <t>Im Kopfbereich sind Schülername, Klasse, Schuljahr und Ausbildungsrichtung einzutragen.</t>
  </si>
  <si>
    <t>Auf dem Tabellenblatt ist für jedes Halbjahr ein identisches Berechnungsschema hinterlegt.</t>
  </si>
  <si>
    <t>Hier sind folgende Daten einzugeben:</t>
  </si>
  <si>
    <t>*</t>
  </si>
  <si>
    <t>Als erstes ist die Anzahl der betrieblichen Einschätzungen für das jeweilige Halbjahr im entsprechenden Feld anzugeben. In der nachfolgenden Tabelle ist pro Einschätzung eine Zeile zum Ausfüllen vorgegeben.</t>
  </si>
  <si>
    <t>Für jede Bewertungsstufe ist einzutragen, wie oft sie auf dem Einschätzungsbogen angekreuzt ist. Aus den eingetragenen Werten wird mit Hilfe des fix vorgegebenen Gewichtungsfaktors die Summe der Bewertungseinheiten errechnet.</t>
  </si>
  <si>
    <r>
      <t>Die Summe der Bewertungseinheiten wird in das Feld „</t>
    </r>
    <r>
      <rPr>
        <i/>
        <sz val="11"/>
        <color theme="1"/>
        <rFont val="Calibri"/>
        <family val="2"/>
        <scheme val="minor"/>
      </rPr>
      <t xml:space="preserve">Festgesetzte Anzahl BE“ automatisch </t>
    </r>
    <r>
      <rPr>
        <sz val="11"/>
        <color theme="1"/>
        <rFont val="Calibri"/>
        <family val="2"/>
        <scheme val="minor"/>
      </rPr>
      <t>übernommen. Diese kann manuell abgeändert werden, sofern von der Einschätzung der Praktikumsstelle bzw. der Schulwerkstatt abgewichen werden soll. Die Änderung ist im Anmerkungsfeld zu begründen.</t>
    </r>
  </si>
  <si>
    <t>NEU!</t>
  </si>
  <si>
    <t>Der berechnete Punktwert ist von der Lehrkraft zu prüfen und manuell als Teilergebnis (fpT) einzutragen. Zusätzlich sind die Punktwerte zur fachpraktischen Anleitung (fpAn) und zur fachpraktischen Vertiefung (fpV) einzutragen. Aus diesen drei Teilergebnissen wird die Halbjahresleistung errechnet.</t>
  </si>
  <si>
    <t>Das Jahresergebnis wird aus den Leistungen des ersten und zweiten Halbjahres ermittelt.</t>
  </si>
  <si>
    <t>Bewertung der Leistung in der fachpraktischen Ausbildung (§ 13 FOBOSO)</t>
  </si>
  <si>
    <t>Schüler:</t>
  </si>
  <si>
    <t>Max Muster</t>
  </si>
  <si>
    <t>Schuljahr:</t>
  </si>
  <si>
    <t>2019/20</t>
  </si>
  <si>
    <t>Klasse:</t>
  </si>
  <si>
    <t>11bT</t>
  </si>
  <si>
    <t>AR:</t>
  </si>
  <si>
    <t>W</t>
  </si>
  <si>
    <t>Erstes Halbjahr</t>
  </si>
  <si>
    <t>1.1 Einschätzung der fpT durch die Praktikumsstelle</t>
  </si>
  <si>
    <t>1.2 Bewertung der fpT durch die Betreuungslehrkraft</t>
  </si>
  <si>
    <t>Siehe hierzu Einschätzungsbogen "Beitrag der Praktikumsstelle"</t>
  </si>
  <si>
    <t>Unter Berücksichtigung des Beitrages der Praktikumsstelle, ergänzt um Beobachtungen und Erkenntnisse der Beratungslehrkraft, wird für die Schülerleistung in der Praktikumsstelle folgende Anzahl an Bewertungseinheiten festgesetzt:</t>
  </si>
  <si>
    <t>Anzahl der Einschätzungen</t>
  </si>
  <si>
    <t>Anmerkung zur festgesetzten Anzahl der Bewertungseinheiten:</t>
  </si>
  <si>
    <t>+++</t>
  </si>
  <si>
    <t>++</t>
  </si>
  <si>
    <t>+</t>
  </si>
  <si>
    <t>-</t>
  </si>
  <si>
    <t>--</t>
  </si>
  <si>
    <t>Anzahl der angekreuzten Kompetenzen</t>
  </si>
  <si>
    <t>1. Einschätzung</t>
  </si>
  <si>
    <t>Faktor (fix!)</t>
  </si>
  <si>
    <t>Summe BE (Einschätzung)</t>
  </si>
  <si>
    <t>Festgesetzte Anzahl BE:</t>
  </si>
  <si>
    <t>entspricht dem mittleren Punktwert von:</t>
  </si>
  <si>
    <t>Halbjahresergebnis 1. Hj.</t>
  </si>
  <si>
    <t>1.2 Bewertung der fachpraktischen Tätigkeit (fpT, siehe oben)</t>
  </si>
  <si>
    <t>2. Fachpraktische Anleitung (fpAn)</t>
  </si>
  <si>
    <t>3. Fachpraktische Vertiefung (fpV)</t>
  </si>
  <si>
    <t>4. Halbjahresergebnis erstes Hj (fpA)</t>
  </si>
  <si>
    <t>(fpT 2fach, fpAn 1fach, fpV 1fach)</t>
  </si>
  <si>
    <t>Zweites Halbjahr</t>
  </si>
  <si>
    <t>Bei zwei Besuchen der Praktikumsstelle war der Schüler nicht anzutreffen. An einem Tag hat der Schüler unentschuldigt gefehlt, an einem weiteren Tag hat er die Krankheitsanzeige verspätet vorgelegt. In der Einschätzung des Praktikumsbetriebes fand das nicht den notwendigen Niederschlag.</t>
  </si>
  <si>
    <t>Halbjahresergebnis 2. Hj</t>
  </si>
  <si>
    <t>4. Halbjahresergebnis zweites Hj (fpA)</t>
  </si>
  <si>
    <t>Jahresergebnis</t>
  </si>
  <si>
    <t>1. HJ</t>
  </si>
  <si>
    <t>2. HJ</t>
  </si>
  <si>
    <t>Umrechnungstabelle von BE in Punkte</t>
  </si>
  <si>
    <t>Punkte</t>
  </si>
  <si>
    <t>Prozentualer Anteil der BE</t>
  </si>
  <si>
    <t>von</t>
  </si>
  <si>
    <t>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</si>
</sst>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7" x14ac:knownFonts="1">
    <font>
      <sz val="11"/>
      <color theme="1"/>
      <name val="Calibri"/>
      <family val="2"/>
      <scheme val="minor"/>
    </font>
    <font>
      <sz val="10"/>
      <name val="MS Sans Serif"/>
    </font>
    <font>
      <sz val="11"/>
      <color theme="1"/>
      <name val="Calibri"/>
      <family val="2"/>
      <scheme val="minor"/>
    </font>
    <font>
      <b/>
      <sz val="14"/>
      <color theme="1"/>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b/>
      <sz val="16"/>
      <color theme="1"/>
      <name val="Calibri"/>
      <family val="2"/>
      <scheme val="minor"/>
    </font>
    <font>
      <b/>
      <sz val="11"/>
      <color rgb="FFFF0000"/>
      <name val="Calibri"/>
      <family val="2"/>
      <scheme val="minor"/>
    </font>
    <font>
      <b/>
      <i/>
      <sz val="11"/>
      <color rgb="FFFF0000"/>
      <name val="Calibri"/>
      <family val="2"/>
      <scheme val="minor"/>
    </font>
    <font>
      <sz val="16"/>
      <color theme="1"/>
      <name val="Calibri"/>
      <family val="2"/>
      <scheme val="minor"/>
    </font>
    <font>
      <sz val="8"/>
      <color theme="1"/>
      <name val="Calibri"/>
      <family val="2"/>
      <scheme val="minor"/>
    </font>
    <font>
      <sz val="11"/>
      <color rgb="FF00B0F0"/>
      <name val="Calibri"/>
      <family val="2"/>
      <scheme val="minor"/>
    </font>
    <font>
      <b/>
      <sz val="11"/>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double">
        <color rgb="FF000000"/>
      </bottom>
      <diagonal/>
    </border>
    <border>
      <left style="thin">
        <color rgb="FF000000"/>
      </left>
      <right style="thin">
        <color rgb="FF000000"/>
      </right>
      <top style="thin">
        <color rgb="FF000000"/>
      </top>
      <bottom style="double">
        <color rgb="FF000000"/>
      </bottom>
      <diagonal/>
    </border>
  </borders>
  <cellStyleXfs count="3">
    <xf numFmtId="0" fontId="0" fillId="0" borderId="0"/>
    <xf numFmtId="9" fontId="2" fillId="0" borderId="0" applyFont="0" applyFill="0" applyBorder="0" applyAlignment="0" applyProtection="0"/>
    <xf numFmtId="0" fontId="1" fillId="0" borderId="0"/>
  </cellStyleXfs>
  <cellXfs count="112">
    <xf numFmtId="0" fontId="0" fillId="0" borderId="0" xfId="0"/>
    <xf numFmtId="0" fontId="3" fillId="0" borderId="0" xfId="0" applyFont="1" applyProtection="1"/>
    <xf numFmtId="0" fontId="0" fillId="0" borderId="0" xfId="0" applyProtection="1"/>
    <xf numFmtId="0" fontId="0" fillId="0" borderId="1" xfId="0" applyBorder="1" applyAlignment="1" applyProtection="1">
      <alignment horizontal="center"/>
    </xf>
    <xf numFmtId="0" fontId="0" fillId="0" borderId="2" xfId="0" applyBorder="1" applyAlignment="1" applyProtection="1">
      <alignment horizontal="center"/>
    </xf>
    <xf numFmtId="0" fontId="0" fillId="2" borderId="3" xfId="0" applyFill="1" applyBorder="1" applyAlignment="1" applyProtection="1">
      <alignment horizontal="center"/>
    </xf>
    <xf numFmtId="2" fontId="2" fillId="2" borderId="4" xfId="1" applyNumberFormat="1" applyFont="1" applyFill="1" applyBorder="1" applyAlignment="1" applyProtection="1">
      <alignment horizontal="center"/>
    </xf>
    <xf numFmtId="2" fontId="2" fillId="2" borderId="5" xfId="1" applyNumberFormat="1" applyFont="1" applyFill="1" applyBorder="1" applyAlignment="1" applyProtection="1">
      <alignment horizontal="center"/>
    </xf>
    <xf numFmtId="0" fontId="4" fillId="2" borderId="6" xfId="0" applyFont="1" applyFill="1" applyBorder="1" applyAlignment="1" applyProtection="1">
      <alignment horizontal="center"/>
    </xf>
    <xf numFmtId="2" fontId="2" fillId="2" borderId="1" xfId="1" applyNumberFormat="1" applyFont="1" applyFill="1" applyBorder="1" applyAlignment="1" applyProtection="1">
      <alignment horizontal="center"/>
    </xf>
    <xf numFmtId="2" fontId="2" fillId="2" borderId="7" xfId="1" applyNumberFormat="1" applyFont="1" applyFill="1" applyBorder="1" applyAlignment="1" applyProtection="1">
      <alignment horizontal="center"/>
    </xf>
    <xf numFmtId="0" fontId="0" fillId="2" borderId="8" xfId="0" applyFill="1" applyBorder="1" applyAlignment="1" applyProtection="1">
      <alignment horizontal="center"/>
    </xf>
    <xf numFmtId="2" fontId="2" fillId="2" borderId="9" xfId="1" applyNumberFormat="1" applyFont="1" applyFill="1" applyBorder="1" applyAlignment="1" applyProtection="1">
      <alignment horizontal="center"/>
    </xf>
    <xf numFmtId="2" fontId="2" fillId="2" borderId="10" xfId="1" applyNumberFormat="1" applyFont="1" applyFill="1" applyBorder="1" applyAlignment="1" applyProtection="1">
      <alignment horizontal="center"/>
    </xf>
    <xf numFmtId="0" fontId="0" fillId="3" borderId="3" xfId="0" applyFill="1" applyBorder="1" applyAlignment="1" applyProtection="1">
      <alignment horizontal="center"/>
    </xf>
    <xf numFmtId="2" fontId="2" fillId="3" borderId="4" xfId="1" applyNumberFormat="1" applyFont="1" applyFill="1" applyBorder="1" applyAlignment="1" applyProtection="1">
      <alignment horizontal="center"/>
    </xf>
    <xf numFmtId="2" fontId="2" fillId="3" borderId="5" xfId="1" applyNumberFormat="1" applyFont="1" applyFill="1" applyBorder="1" applyAlignment="1" applyProtection="1">
      <alignment horizontal="center"/>
    </xf>
    <xf numFmtId="0" fontId="4" fillId="3" borderId="6" xfId="0" applyFont="1" applyFill="1" applyBorder="1" applyAlignment="1" applyProtection="1">
      <alignment horizontal="center"/>
    </xf>
    <xf numFmtId="2" fontId="2" fillId="3" borderId="1" xfId="1" applyNumberFormat="1" applyFont="1" applyFill="1" applyBorder="1" applyAlignment="1" applyProtection="1">
      <alignment horizontal="center"/>
    </xf>
    <xf numFmtId="2" fontId="2" fillId="3" borderId="7" xfId="1" applyNumberFormat="1" applyFont="1" applyFill="1" applyBorder="1" applyAlignment="1" applyProtection="1">
      <alignment horizontal="center"/>
    </xf>
    <xf numFmtId="0" fontId="0" fillId="3" borderId="8" xfId="0" applyFill="1" applyBorder="1" applyAlignment="1" applyProtection="1">
      <alignment horizontal="center"/>
    </xf>
    <xf numFmtId="2" fontId="2" fillId="3" borderId="9" xfId="1" applyNumberFormat="1" applyFont="1" applyFill="1" applyBorder="1" applyAlignment="1" applyProtection="1">
      <alignment horizontal="center"/>
    </xf>
    <xf numFmtId="2" fontId="2" fillId="3" borderId="10" xfId="1" applyNumberFormat="1" applyFont="1" applyFill="1" applyBorder="1" applyAlignment="1" applyProtection="1">
      <alignment horizontal="center"/>
    </xf>
    <xf numFmtId="0" fontId="0" fillId="3" borderId="11" xfId="0" applyFill="1" applyBorder="1" applyAlignment="1" applyProtection="1">
      <alignment horizontal="center"/>
    </xf>
    <xf numFmtId="2" fontId="2" fillId="3" borderId="12" xfId="1" applyNumberFormat="1" applyFont="1" applyFill="1" applyBorder="1" applyAlignment="1" applyProtection="1">
      <alignment horizontal="center"/>
    </xf>
    <xf numFmtId="2" fontId="2" fillId="3" borderId="13" xfId="1" applyNumberFormat="1" applyFont="1" applyFill="1" applyBorder="1" applyAlignment="1" applyProtection="1">
      <alignment horizontal="center"/>
    </xf>
    <xf numFmtId="0" fontId="0" fillId="0" borderId="0" xfId="0" applyFont="1" applyProtection="1"/>
    <xf numFmtId="0" fontId="0" fillId="0" borderId="0" xfId="0" applyAlignment="1" applyProtection="1">
      <alignment horizontal="left" vertical="top" wrapText="1"/>
    </xf>
    <xf numFmtId="0" fontId="4" fillId="0" borderId="0" xfId="0" applyFont="1" applyFill="1" applyAlignment="1" applyProtection="1">
      <alignment horizontal="center"/>
    </xf>
    <xf numFmtId="0" fontId="5" fillId="0" borderId="0" xfId="0" applyFont="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1" xfId="0" applyBorder="1" applyProtection="1"/>
    <xf numFmtId="0" fontId="0" fillId="0" borderId="0" xfId="0" applyBorder="1" applyAlignment="1" applyProtection="1">
      <alignment horizontal="right"/>
    </xf>
    <xf numFmtId="0" fontId="0" fillId="0" borderId="17" xfId="0" applyBorder="1" applyProtection="1"/>
    <xf numFmtId="0" fontId="0" fillId="0" borderId="0" xfId="0" applyBorder="1" applyProtection="1"/>
    <xf numFmtId="0" fontId="0" fillId="0" borderId="17" xfId="0" applyBorder="1" applyAlignment="1" applyProtection="1">
      <alignment horizontal="center"/>
    </xf>
    <xf numFmtId="0" fontId="4" fillId="0" borderId="0" xfId="0" applyFont="1" applyBorder="1" applyAlignment="1" applyProtection="1">
      <alignment horizontal="center"/>
    </xf>
    <xf numFmtId="0" fontId="0" fillId="0" borderId="0" xfId="0" applyAlignment="1" applyProtection="1">
      <alignment horizontal="center"/>
    </xf>
    <xf numFmtId="165" fontId="2" fillId="0" borderId="18" xfId="1" applyNumberFormat="1" applyFont="1" applyBorder="1" applyProtection="1"/>
    <xf numFmtId="0" fontId="6" fillId="0" borderId="19" xfId="0" applyFont="1" applyBorder="1" applyAlignment="1" applyProtection="1">
      <alignment horizontal="center"/>
    </xf>
    <xf numFmtId="165" fontId="2" fillId="0" borderId="0" xfId="1" applyNumberFormat="1" applyFont="1" applyProtection="1"/>
    <xf numFmtId="0" fontId="0" fillId="0" borderId="0" xfId="0" applyAlignment="1" applyProtection="1">
      <alignment horizontal="right"/>
    </xf>
    <xf numFmtId="0" fontId="6" fillId="0" borderId="0" xfId="0" applyFont="1" applyAlignment="1" applyProtection="1">
      <alignment horizontal="center"/>
    </xf>
    <xf numFmtId="164" fontId="0" fillId="0" borderId="0" xfId="0" applyNumberFormat="1" applyAlignment="1" applyProtection="1">
      <alignment horizontal="left"/>
    </xf>
    <xf numFmtId="1" fontId="3" fillId="0" borderId="0" xfId="0" applyNumberFormat="1" applyFont="1" applyBorder="1" applyProtection="1"/>
    <xf numFmtId="0" fontId="0" fillId="0" borderId="0" xfId="0" applyAlignment="1" applyProtection="1">
      <alignment horizontal="left"/>
    </xf>
    <xf numFmtId="1" fontId="3" fillId="0" borderId="0" xfId="0" applyNumberFormat="1" applyFont="1" applyAlignment="1" applyProtection="1">
      <alignment horizontal="center"/>
    </xf>
    <xf numFmtId="1" fontId="7" fillId="0" borderId="0" xfId="0" applyNumberFormat="1" applyFont="1" applyAlignment="1" applyProtection="1">
      <alignment horizontal="center"/>
    </xf>
    <xf numFmtId="0" fontId="8" fillId="2" borderId="0" xfId="0" applyFont="1" applyFill="1" applyProtection="1">
      <protection locked="0"/>
    </xf>
    <xf numFmtId="0" fontId="9" fillId="2" borderId="1" xfId="0" applyFont="1" applyFill="1" applyBorder="1" applyAlignment="1" applyProtection="1">
      <alignment horizontal="center"/>
      <protection locked="0"/>
    </xf>
    <xf numFmtId="0" fontId="9" fillId="2" borderId="1" xfId="0" applyFont="1" applyFill="1" applyBorder="1" applyAlignment="1" applyProtection="1">
      <alignment horizontal="center" vertical="center"/>
      <protection locked="0"/>
    </xf>
    <xf numFmtId="0" fontId="10" fillId="0" borderId="0" xfId="0" applyFont="1" applyProtection="1"/>
    <xf numFmtId="0" fontId="10" fillId="0" borderId="0" xfId="0" applyFont="1" applyAlignment="1" applyProtection="1">
      <alignment horizontal="left" vertical="top" wrapText="1"/>
    </xf>
    <xf numFmtId="0" fontId="11" fillId="0" borderId="0" xfId="0" applyFont="1" applyAlignment="1" applyProtection="1">
      <alignment horizontal="left" vertical="top" wrapText="1"/>
    </xf>
    <xf numFmtId="0" fontId="12" fillId="0" borderId="0" xfId="0" applyFont="1" applyProtection="1"/>
    <xf numFmtId="0" fontId="13" fillId="0" borderId="0" xfId="0" applyFont="1" applyProtection="1"/>
    <xf numFmtId="0" fontId="4" fillId="0" borderId="1" xfId="0" applyFont="1" applyBorder="1" applyAlignment="1" applyProtection="1">
      <alignment horizontal="right"/>
    </xf>
    <xf numFmtId="0" fontId="4" fillId="0" borderId="0" xfId="0" applyFont="1" applyFill="1" applyAlignment="1" applyProtection="1">
      <alignment horizontal="center"/>
      <protection locked="0" hidden="1"/>
    </xf>
    <xf numFmtId="0" fontId="14" fillId="0" borderId="0" xfId="0" applyFont="1" applyBorder="1" applyAlignment="1" applyProtection="1">
      <alignment horizontal="left"/>
    </xf>
    <xf numFmtId="0" fontId="6" fillId="0" borderId="0" xfId="0" applyFont="1" applyBorder="1" applyAlignment="1" applyProtection="1">
      <alignment horizontal="center"/>
    </xf>
    <xf numFmtId="0" fontId="9" fillId="2" borderId="2"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left" vertical="top"/>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xf numFmtId="0" fontId="0" fillId="0" borderId="0" xfId="0" applyAlignment="1">
      <alignment horizontal="right" vertical="top"/>
    </xf>
    <xf numFmtId="0" fontId="0" fillId="0" borderId="0" xfId="0" applyAlignment="1">
      <alignment horizontal="left" vertical="top" wrapText="1" indent="1"/>
    </xf>
    <xf numFmtId="49" fontId="0" fillId="0" borderId="1" xfId="0" applyNumberFormat="1" applyBorder="1" applyAlignment="1" applyProtection="1">
      <alignment horizontal="center"/>
    </xf>
    <xf numFmtId="49" fontId="0" fillId="0" borderId="1" xfId="0" quotePrefix="1" applyNumberFormat="1" applyBorder="1" applyAlignment="1" applyProtection="1">
      <alignment horizontal="center"/>
    </xf>
    <xf numFmtId="0" fontId="7" fillId="0" borderId="0" xfId="0" applyFont="1" applyProtection="1"/>
    <xf numFmtId="0" fontId="4" fillId="0" borderId="0" xfId="0" applyFont="1" applyProtection="1"/>
    <xf numFmtId="0" fontId="7" fillId="0" borderId="0" xfId="0" applyFont="1" applyFill="1" applyBorder="1" applyProtection="1"/>
    <xf numFmtId="3" fontId="4" fillId="2" borderId="27" xfId="0" applyNumberFormat="1" applyFont="1" applyFill="1" applyBorder="1" applyProtection="1">
      <protection locked="0"/>
    </xf>
    <xf numFmtId="1" fontId="4" fillId="2" borderId="27" xfId="0" applyNumberFormat="1" applyFont="1" applyFill="1" applyBorder="1" applyProtection="1">
      <protection locked="0"/>
    </xf>
    <xf numFmtId="0" fontId="0" fillId="0" borderId="28" xfId="0" applyBorder="1" applyProtection="1"/>
    <xf numFmtId="1" fontId="4" fillId="2" borderId="29" xfId="0" applyNumberFormat="1" applyFont="1" applyFill="1" applyBorder="1" applyProtection="1">
      <protection locked="0"/>
    </xf>
    <xf numFmtId="0" fontId="4" fillId="0" borderId="0" xfId="0" applyFont="1" applyAlignment="1" applyProtection="1"/>
    <xf numFmtId="0" fontId="0" fillId="0" borderId="0" xfId="0" applyFont="1" applyAlignment="1">
      <alignment horizontal="left" vertical="top" wrapText="1" indent="1"/>
    </xf>
    <xf numFmtId="0" fontId="5" fillId="0" borderId="0" xfId="0" applyFont="1" applyAlignment="1">
      <alignment vertical="top"/>
    </xf>
    <xf numFmtId="0" fontId="4" fillId="0" borderId="0" xfId="0" applyFont="1" applyAlignment="1">
      <alignment horizontal="left" vertical="center"/>
    </xf>
    <xf numFmtId="0" fontId="3" fillId="0" borderId="0" xfId="0" applyFont="1" applyAlignment="1">
      <alignment horizontal="left" vertical="center"/>
    </xf>
    <xf numFmtId="0" fontId="0" fillId="0" borderId="0" xfId="0" applyAlignment="1" applyProtection="1"/>
    <xf numFmtId="0" fontId="14" fillId="0" borderId="21" xfId="0" applyFont="1" applyBorder="1" applyAlignment="1" applyProtection="1">
      <alignment horizontal="left"/>
    </xf>
    <xf numFmtId="0" fontId="7" fillId="0" borderId="0" xfId="0" applyFont="1" applyFill="1" applyBorder="1" applyAlignment="1" applyProtection="1"/>
    <xf numFmtId="0" fontId="4" fillId="0" borderId="0" xfId="0" applyFont="1" applyAlignment="1" applyProtection="1">
      <alignment vertical="center"/>
    </xf>
    <xf numFmtId="0" fontId="4" fillId="0" borderId="0" xfId="0" applyFont="1" applyAlignment="1" applyProtection="1"/>
    <xf numFmtId="0" fontId="4" fillId="0" borderId="28" xfId="0" applyFont="1" applyBorder="1" applyAlignment="1" applyProtection="1"/>
    <xf numFmtId="0" fontId="4" fillId="0" borderId="1" xfId="0" applyFont="1" applyBorder="1" applyAlignment="1" applyProtection="1">
      <alignment horizontal="center"/>
    </xf>
    <xf numFmtId="0" fontId="4" fillId="0" borderId="1" xfId="0" applyFont="1" applyBorder="1" applyAlignment="1" applyProtection="1">
      <alignment horizontal="right" wrapText="1"/>
    </xf>
    <xf numFmtId="0" fontId="4" fillId="0" borderId="0" xfId="0" applyFont="1" applyAlignment="1" applyProtection="1">
      <alignment horizontal="left"/>
    </xf>
    <xf numFmtId="0" fontId="0" fillId="0" borderId="20" xfId="0" applyBorder="1" applyAlignment="1" applyProtection="1">
      <alignment horizontal="right"/>
    </xf>
    <xf numFmtId="0" fontId="5" fillId="2" borderId="14"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22"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0" fillId="0" borderId="24" xfId="0" applyBorder="1" applyAlignment="1" applyProtection="1">
      <alignment horizontal="center"/>
    </xf>
    <xf numFmtId="0" fontId="0" fillId="0" borderId="21" xfId="0" applyBorder="1" applyAlignment="1" applyProtection="1">
      <alignment horizontal="center"/>
    </xf>
    <xf numFmtId="0" fontId="0" fillId="0" borderId="25" xfId="0" applyBorder="1" applyAlignment="1" applyProtection="1">
      <alignment horizontal="center"/>
    </xf>
    <xf numFmtId="0" fontId="7" fillId="0" borderId="0" xfId="0" applyFont="1" applyAlignment="1" applyProtection="1"/>
    <xf numFmtId="0" fontId="8" fillId="2" borderId="0" xfId="0" applyFont="1" applyFill="1" applyAlignment="1" applyProtection="1">
      <alignment horizontal="left"/>
      <protection locked="0"/>
    </xf>
    <xf numFmtId="0" fontId="0" fillId="0" borderId="0" xfId="0" applyFont="1" applyAlignment="1" applyProtection="1">
      <alignment wrapText="1"/>
    </xf>
    <xf numFmtId="0" fontId="0" fillId="0" borderId="0" xfId="0" applyFont="1" applyAlignment="1" applyProtection="1">
      <alignment horizontal="left" vertical="top" wrapText="1"/>
    </xf>
  </cellXfs>
  <cellStyles count="3">
    <cellStyle name="Prozent" xfId="1" builtinId="5"/>
    <cellStyle name="Standard" xfId="0" builtinId="0"/>
    <cellStyle name="Standard 2" xfId="2" xr:uid="{00000000-0005-0000-0000-000002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22"/>
  <sheetViews>
    <sheetView showGridLines="0" tabSelected="1" workbookViewId="0">
      <selection activeCell="C14" sqref="C14"/>
    </sheetView>
  </sheetViews>
  <sheetFormatPr baseColWidth="10" defaultColWidth="11.453125" defaultRowHeight="14.5" x14ac:dyDescent="0.35"/>
  <cols>
    <col min="1" max="1" width="5.7265625" customWidth="1"/>
    <col min="2" max="2" width="4.1796875" customWidth="1"/>
    <col min="3" max="3" width="103.26953125" customWidth="1"/>
  </cols>
  <sheetData>
    <row r="2" spans="2:3" ht="18.5" x14ac:dyDescent="0.35">
      <c r="B2" s="85" t="s">
        <v>0</v>
      </c>
      <c r="C2" s="85"/>
    </row>
    <row r="4" spans="2:3" ht="20.149999999999999" customHeight="1" x14ac:dyDescent="0.35">
      <c r="C4" s="65" t="s">
        <v>1</v>
      </c>
    </row>
    <row r="5" spans="2:3" ht="20.149999999999999" customHeight="1" x14ac:dyDescent="0.35">
      <c r="C5" s="65" t="s">
        <v>2</v>
      </c>
    </row>
    <row r="6" spans="2:3" ht="20.149999999999999" customHeight="1" x14ac:dyDescent="0.35">
      <c r="C6" s="65" t="s">
        <v>3</v>
      </c>
    </row>
    <row r="7" spans="2:3" x14ac:dyDescent="0.35">
      <c r="C7" s="65"/>
    </row>
    <row r="8" spans="2:3" x14ac:dyDescent="0.35">
      <c r="B8" s="84" t="s">
        <v>4</v>
      </c>
      <c r="C8" s="84"/>
    </row>
    <row r="9" spans="2:3" ht="29" x14ac:dyDescent="0.35">
      <c r="B9" s="66" t="s">
        <v>5</v>
      </c>
      <c r="C9" s="67" t="s">
        <v>6</v>
      </c>
    </row>
    <row r="11" spans="2:3" x14ac:dyDescent="0.35">
      <c r="B11" s="66" t="s">
        <v>7</v>
      </c>
      <c r="C11" s="68" t="s">
        <v>8</v>
      </c>
    </row>
    <row r="12" spans="2:3" x14ac:dyDescent="0.35">
      <c r="C12" s="68" t="s">
        <v>9</v>
      </c>
    </row>
    <row r="13" spans="2:3" ht="10.5" customHeight="1" x14ac:dyDescent="0.35">
      <c r="C13" s="69"/>
    </row>
    <row r="14" spans="2:3" x14ac:dyDescent="0.35">
      <c r="C14" s="68" t="s">
        <v>10</v>
      </c>
    </row>
    <row r="15" spans="2:3" x14ac:dyDescent="0.35">
      <c r="C15" s="68" t="s">
        <v>11</v>
      </c>
    </row>
    <row r="16" spans="2:3" ht="7.5" customHeight="1" x14ac:dyDescent="0.35">
      <c r="C16" s="68"/>
    </row>
    <row r="17" spans="1:3" ht="29" x14ac:dyDescent="0.35">
      <c r="B17" s="70" t="s">
        <v>12</v>
      </c>
      <c r="C17" s="71" t="s">
        <v>13</v>
      </c>
    </row>
    <row r="18" spans="1:3" ht="43.5" x14ac:dyDescent="0.35">
      <c r="B18" s="70" t="s">
        <v>12</v>
      </c>
      <c r="C18" s="71" t="s">
        <v>14</v>
      </c>
    </row>
    <row r="19" spans="1:3" ht="43.5" x14ac:dyDescent="0.35">
      <c r="B19" s="70" t="s">
        <v>12</v>
      </c>
      <c r="C19" s="71" t="s">
        <v>15</v>
      </c>
    </row>
    <row r="20" spans="1:3" ht="43.5" x14ac:dyDescent="0.35">
      <c r="A20" s="83" t="s">
        <v>16</v>
      </c>
      <c r="B20" s="70" t="s">
        <v>12</v>
      </c>
      <c r="C20" s="82" t="s">
        <v>17</v>
      </c>
    </row>
    <row r="21" spans="1:3" x14ac:dyDescent="0.35">
      <c r="B21" s="70"/>
      <c r="C21" s="71"/>
    </row>
    <row r="22" spans="1:3" x14ac:dyDescent="0.35">
      <c r="B22" s="70" t="s">
        <v>12</v>
      </c>
      <c r="C22" s="71" t="s">
        <v>18</v>
      </c>
    </row>
  </sheetData>
  <sheetProtection algorithmName="SHA-512" hashValue="pGxhsEOxSFEcvOIP4I5M8BfT9swNfjHpxFy3RK+QF3Uc6xpS1zwS3DhihAh0s/rzVsnPQHPg8qX1Z5zlagX5Qg==" saltValue="r5XTGESM4fc46l9QVDXQMQ==" spinCount="100000" sheet="1" selectLockedCells="1" selectUnlockedCells="1"/>
  <mergeCells count="2">
    <mergeCell ref="B8:C8"/>
    <mergeCell ref="B2:C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6CAB4-D7B4-8E4D-BD21-6C8A53F95448}">
  <sheetPr>
    <pageSetUpPr fitToPage="1"/>
  </sheetPr>
  <dimension ref="A1:M78"/>
  <sheetViews>
    <sheetView zoomScaleNormal="100" workbookViewId="0">
      <selection activeCell="D17" sqref="D17"/>
    </sheetView>
  </sheetViews>
  <sheetFormatPr baseColWidth="10" defaultColWidth="11.453125" defaultRowHeight="14.5" x14ac:dyDescent="0.35"/>
  <cols>
    <col min="1" max="1" width="24.453125" style="2" customWidth="1"/>
    <col min="2" max="5" width="4.7265625" style="2" customWidth="1"/>
    <col min="6" max="6" width="5.1796875" style="2" customWidth="1"/>
    <col min="7" max="7" width="13.453125" style="2" bestFit="1" customWidth="1"/>
    <col min="8" max="11" width="11.453125" style="2"/>
    <col min="12" max="12" width="13.81640625" style="2" customWidth="1"/>
    <col min="13" max="16384" width="11.453125" style="2"/>
  </cols>
  <sheetData>
    <row r="1" spans="1:12" ht="21" x14ac:dyDescent="0.5">
      <c r="A1" s="108" t="s">
        <v>19</v>
      </c>
      <c r="B1" s="108"/>
      <c r="C1" s="108"/>
      <c r="D1" s="108"/>
      <c r="E1" s="108"/>
      <c r="F1" s="108"/>
      <c r="G1" s="108"/>
      <c r="H1" s="108"/>
      <c r="I1" s="108"/>
      <c r="J1" s="108"/>
      <c r="K1" s="108"/>
      <c r="L1" s="108"/>
    </row>
    <row r="3" spans="1:12" x14ac:dyDescent="0.35">
      <c r="A3" s="75" t="s">
        <v>20</v>
      </c>
      <c r="B3" s="109" t="s">
        <v>21</v>
      </c>
      <c r="C3" s="109"/>
      <c r="D3" s="109"/>
      <c r="E3" s="109"/>
      <c r="F3" s="109"/>
      <c r="G3" s="109"/>
      <c r="I3" s="75"/>
      <c r="J3" s="75" t="s">
        <v>22</v>
      </c>
      <c r="K3" s="50" t="s">
        <v>23</v>
      </c>
    </row>
    <row r="4" spans="1:12" x14ac:dyDescent="0.35">
      <c r="A4" s="75" t="s">
        <v>24</v>
      </c>
      <c r="B4" s="109" t="s">
        <v>25</v>
      </c>
      <c r="C4" s="109"/>
      <c r="D4" s="109"/>
      <c r="E4" s="109"/>
      <c r="F4" s="109"/>
      <c r="G4" s="109"/>
      <c r="I4" s="75"/>
      <c r="J4" s="75" t="s">
        <v>26</v>
      </c>
      <c r="K4" s="50" t="s">
        <v>27</v>
      </c>
    </row>
    <row r="5" spans="1:12" ht="28" customHeight="1" x14ac:dyDescent="0.35"/>
    <row r="6" spans="1:12" ht="21" x14ac:dyDescent="0.5">
      <c r="A6" s="74" t="s">
        <v>28</v>
      </c>
      <c r="B6" s="26"/>
      <c r="C6" s="26"/>
      <c r="D6" s="26"/>
      <c r="E6" s="26"/>
      <c r="F6" s="26"/>
      <c r="H6" s="55"/>
      <c r="I6" s="55"/>
      <c r="J6" s="55"/>
      <c r="K6" s="55"/>
      <c r="L6" s="55"/>
    </row>
    <row r="7" spans="1:12" x14ac:dyDescent="0.35">
      <c r="A7" s="94" t="s">
        <v>29</v>
      </c>
      <c r="B7" s="94"/>
      <c r="C7" s="94"/>
      <c r="D7" s="94"/>
      <c r="E7" s="94"/>
      <c r="F7" s="94"/>
      <c r="G7" s="94"/>
      <c r="H7" s="90" t="s">
        <v>30</v>
      </c>
      <c r="I7" s="90"/>
      <c r="J7" s="90"/>
      <c r="K7" s="90"/>
      <c r="L7" s="90"/>
    </row>
    <row r="8" spans="1:12" x14ac:dyDescent="0.35">
      <c r="A8" s="110" t="s">
        <v>31</v>
      </c>
      <c r="B8" s="110"/>
      <c r="C8" s="110"/>
      <c r="D8" s="110"/>
      <c r="E8" s="110"/>
      <c r="F8" s="110"/>
      <c r="H8" s="111" t="s">
        <v>32</v>
      </c>
      <c r="I8" s="111"/>
      <c r="J8" s="111"/>
      <c r="K8" s="111"/>
      <c r="L8" s="111"/>
    </row>
    <row r="9" spans="1:12" x14ac:dyDescent="0.35">
      <c r="A9" s="110"/>
      <c r="B9" s="110"/>
      <c r="C9" s="110"/>
      <c r="D9" s="110"/>
      <c r="E9" s="110"/>
      <c r="F9" s="110"/>
      <c r="H9" s="111"/>
      <c r="I9" s="111"/>
      <c r="J9" s="111"/>
      <c r="K9" s="111"/>
      <c r="L9" s="111"/>
    </row>
    <row r="10" spans="1:12" s="53" customFormat="1" ht="37" customHeight="1" x14ac:dyDescent="0.5">
      <c r="H10" s="111"/>
      <c r="I10" s="111"/>
      <c r="J10" s="111"/>
      <c r="K10" s="111"/>
      <c r="L10" s="111"/>
    </row>
    <row r="11" spans="1:12" ht="15.65" customHeight="1" x14ac:dyDescent="0.35">
      <c r="H11" s="111"/>
      <c r="I11" s="111"/>
      <c r="J11" s="111"/>
      <c r="K11" s="111"/>
      <c r="L11" s="111"/>
    </row>
    <row r="12" spans="1:12" ht="15.65" customHeight="1" x14ac:dyDescent="0.35">
      <c r="A12" s="57" t="s">
        <v>33</v>
      </c>
      <c r="B12" s="56"/>
      <c r="C12" s="56"/>
      <c r="D12" s="56"/>
      <c r="E12" s="56"/>
      <c r="F12" s="52">
        <v>3</v>
      </c>
      <c r="H12" s="27"/>
      <c r="I12" s="27"/>
      <c r="J12" s="27"/>
      <c r="K12" s="27"/>
      <c r="L12" s="27"/>
    </row>
    <row r="13" spans="1:12" x14ac:dyDescent="0.35">
      <c r="A13" s="95"/>
      <c r="B13" s="95"/>
      <c r="C13" s="95"/>
      <c r="D13" s="95"/>
      <c r="E13" s="34"/>
      <c r="G13" s="29"/>
      <c r="H13" s="30" t="s">
        <v>34</v>
      </c>
      <c r="I13" s="31"/>
      <c r="J13" s="31"/>
      <c r="K13" s="31"/>
      <c r="L13" s="32"/>
    </row>
    <row r="14" spans="1:12" ht="29.9" customHeight="1" x14ac:dyDescent="0.35">
      <c r="A14" s="33"/>
      <c r="B14" s="72" t="s">
        <v>35</v>
      </c>
      <c r="C14" s="72" t="s">
        <v>36</v>
      </c>
      <c r="D14" s="72" t="s">
        <v>37</v>
      </c>
      <c r="E14" s="72" t="s">
        <v>38</v>
      </c>
      <c r="F14" s="72" t="s">
        <v>39</v>
      </c>
      <c r="G14" s="34"/>
      <c r="H14" s="96"/>
      <c r="I14" s="97"/>
      <c r="J14" s="97"/>
      <c r="K14" s="97"/>
      <c r="L14" s="98"/>
    </row>
    <row r="15" spans="1:12" x14ac:dyDescent="0.35">
      <c r="A15" s="105" t="s">
        <v>40</v>
      </c>
      <c r="B15" s="106"/>
      <c r="C15" s="106"/>
      <c r="D15" s="106"/>
      <c r="E15" s="106"/>
      <c r="F15" s="107"/>
      <c r="G15" s="34"/>
      <c r="H15" s="99"/>
      <c r="I15" s="100"/>
      <c r="J15" s="100"/>
      <c r="K15" s="100"/>
      <c r="L15" s="101"/>
    </row>
    <row r="16" spans="1:12" x14ac:dyDescent="0.35">
      <c r="A16" s="35" t="s">
        <v>41</v>
      </c>
      <c r="B16" s="63">
        <v>4</v>
      </c>
      <c r="C16" s="63">
        <v>6</v>
      </c>
      <c r="D16" s="63">
        <v>2</v>
      </c>
      <c r="E16" s="63"/>
      <c r="F16" s="63"/>
      <c r="G16" s="36" t="str">
        <f>IF(SUM(B16:F16)=0,"",IF(SUM(B16:F16)&gt;12,"Achtung!(&gt;12)",IF(SUM(B16:F16)&lt;12,"","")))</f>
        <v/>
      </c>
      <c r="H16" s="99"/>
      <c r="I16" s="100"/>
      <c r="J16" s="100"/>
      <c r="K16" s="100"/>
      <c r="L16" s="101"/>
    </row>
    <row r="17" spans="1:13" x14ac:dyDescent="0.35">
      <c r="A17" s="35" t="str">
        <f xml:space="preserve"> IF(F12&gt;1,"2. Einschätzung","")</f>
        <v>2. Einschätzung</v>
      </c>
      <c r="B17" s="62">
        <v>1</v>
      </c>
      <c r="C17" s="62">
        <v>3</v>
      </c>
      <c r="D17" s="62">
        <v>7</v>
      </c>
      <c r="E17" s="62">
        <v>1</v>
      </c>
      <c r="F17" s="62"/>
      <c r="G17" s="36" t="str">
        <f t="shared" ref="G17:G20" si="0">IF(SUM(B17:F17)=0,"",IF(SUM(B17:F17)&gt;12,"Achtung!(&gt;12)",IF(SUM(B17:F17)&lt;12,"","")))</f>
        <v/>
      </c>
      <c r="H17" s="99"/>
      <c r="I17" s="100"/>
      <c r="J17" s="100"/>
      <c r="K17" s="100"/>
      <c r="L17" s="101"/>
    </row>
    <row r="18" spans="1:13" x14ac:dyDescent="0.35">
      <c r="A18" s="35" t="str">
        <f xml:space="preserve"> IF(F12&gt;2,"3. Einschätzung","")</f>
        <v>3. Einschätzung</v>
      </c>
      <c r="B18" s="52">
        <v>2</v>
      </c>
      <c r="C18" s="52">
        <v>2</v>
      </c>
      <c r="D18" s="52">
        <v>6</v>
      </c>
      <c r="E18" s="52">
        <v>2</v>
      </c>
      <c r="F18" s="52"/>
      <c r="G18" s="36" t="str">
        <f t="shared" si="0"/>
        <v/>
      </c>
      <c r="H18" s="99"/>
      <c r="I18" s="100"/>
      <c r="J18" s="100"/>
      <c r="K18" s="100"/>
      <c r="L18" s="101"/>
    </row>
    <row r="19" spans="1:13" x14ac:dyDescent="0.35">
      <c r="A19" s="35" t="str">
        <f xml:space="preserve"> IF(F12&gt;3,"4. Einschätzung","")</f>
        <v/>
      </c>
      <c r="B19" s="52"/>
      <c r="C19" s="52"/>
      <c r="D19" s="52"/>
      <c r="E19" s="52"/>
      <c r="F19" s="52"/>
      <c r="G19" s="36" t="str">
        <f t="shared" si="0"/>
        <v/>
      </c>
      <c r="H19" s="99"/>
      <c r="I19" s="100"/>
      <c r="J19" s="100"/>
      <c r="K19" s="100"/>
      <c r="L19" s="101"/>
    </row>
    <row r="20" spans="1:13" x14ac:dyDescent="0.35">
      <c r="A20" s="35" t="str">
        <f xml:space="preserve"> IF(F12&gt;4,"5. Einschätzung","")</f>
        <v/>
      </c>
      <c r="B20" s="52"/>
      <c r="C20" s="52"/>
      <c r="D20" s="52"/>
      <c r="E20" s="52"/>
      <c r="F20" s="52"/>
      <c r="G20" s="36" t="str">
        <f t="shared" si="0"/>
        <v/>
      </c>
      <c r="H20" s="99"/>
      <c r="I20" s="100"/>
      <c r="J20" s="100"/>
      <c r="K20" s="100"/>
      <c r="L20" s="101"/>
    </row>
    <row r="21" spans="1:13" x14ac:dyDescent="0.35">
      <c r="A21" s="33" t="s">
        <v>42</v>
      </c>
      <c r="B21" s="37">
        <v>5</v>
      </c>
      <c r="C21" s="37">
        <v>4</v>
      </c>
      <c r="D21" s="37">
        <v>3</v>
      </c>
      <c r="E21" s="37">
        <v>2</v>
      </c>
      <c r="F21" s="37">
        <v>0</v>
      </c>
      <c r="G21" s="36"/>
      <c r="H21" s="102"/>
      <c r="I21" s="103"/>
      <c r="J21" s="103"/>
      <c r="K21" s="103"/>
      <c r="L21" s="104"/>
    </row>
    <row r="22" spans="1:13" x14ac:dyDescent="0.35">
      <c r="A22" s="58" t="s">
        <v>43</v>
      </c>
      <c r="B22" s="92">
        <f>IF(SUM(B16:F20)=0,"",(SUM(F16:F20)*F21+SUM(E16:E20)*E21+SUM(D16:D20)*D21+SUM(C16:C20)*C21+SUM(B16:B20)*B21))</f>
        <v>130</v>
      </c>
      <c r="C22" s="92"/>
      <c r="D22" s="92"/>
      <c r="E22" s="92"/>
      <c r="F22" s="92"/>
      <c r="G22" s="38"/>
      <c r="H22" s="93" t="s">
        <v>44</v>
      </c>
      <c r="I22" s="93"/>
      <c r="J22" s="93"/>
      <c r="K22" s="93"/>
      <c r="L22" s="51">
        <f>B22</f>
        <v>130</v>
      </c>
      <c r="M22" s="2" t="str">
        <f>IF(B22&lt;&gt;L22,"Achtung!","")</f>
        <v/>
      </c>
    </row>
    <row r="23" spans="1:13" ht="15.5" x14ac:dyDescent="0.35">
      <c r="B23" s="39"/>
      <c r="C23" s="39"/>
      <c r="D23" s="39"/>
      <c r="E23" s="39"/>
      <c r="F23" s="39"/>
      <c r="G23" s="39"/>
      <c r="H23" s="40">
        <f>IF(H24="","",L22/H24)</f>
        <v>0.72222222222222221</v>
      </c>
      <c r="I23" s="87" t="s">
        <v>45</v>
      </c>
      <c r="J23" s="87"/>
      <c r="K23" s="87"/>
      <c r="L23" s="41">
        <f>IF(L22="","",VLOOKUP(L22/H24,$A$62:$C$78,3,TRUE))</f>
        <v>11</v>
      </c>
    </row>
    <row r="24" spans="1:13" ht="15.5" hidden="1" x14ac:dyDescent="0.35">
      <c r="B24" s="39"/>
      <c r="C24" s="39"/>
      <c r="D24" s="39"/>
      <c r="E24" s="39"/>
      <c r="F24" s="39"/>
      <c r="G24" s="39"/>
      <c r="H24" s="59">
        <f>IF(SUM(B16:F20)=0,"",(SUM(B16:F20)*5))</f>
        <v>180</v>
      </c>
      <c r="I24" s="60"/>
      <c r="J24" s="60"/>
      <c r="K24" s="60"/>
      <c r="L24" s="61"/>
    </row>
    <row r="25" spans="1:13" ht="15.5" x14ac:dyDescent="0.35">
      <c r="B25" s="39"/>
      <c r="C25" s="39"/>
      <c r="D25" s="39"/>
      <c r="E25" s="39"/>
      <c r="F25" s="39"/>
      <c r="G25" s="39"/>
      <c r="H25" s="42"/>
      <c r="K25" s="43"/>
      <c r="L25" s="44"/>
    </row>
    <row r="26" spans="1:13" ht="21" x14ac:dyDescent="0.5">
      <c r="A26" s="88" t="s">
        <v>46</v>
      </c>
      <c r="B26" s="88"/>
      <c r="C26" s="88"/>
      <c r="D26" s="89" t="s">
        <v>47</v>
      </c>
      <c r="E26" s="89"/>
      <c r="F26" s="89"/>
      <c r="G26" s="89"/>
      <c r="H26" s="89"/>
      <c r="I26" s="89"/>
      <c r="J26" s="89"/>
      <c r="L26" s="77">
        <v>11</v>
      </c>
    </row>
    <row r="27" spans="1:13" ht="21" customHeight="1" x14ac:dyDescent="0.35">
      <c r="D27" s="90" t="s">
        <v>48</v>
      </c>
      <c r="E27" s="90"/>
      <c r="F27" s="90"/>
      <c r="G27" s="90"/>
      <c r="H27" s="90"/>
      <c r="I27" s="90"/>
      <c r="L27" s="77">
        <v>10</v>
      </c>
    </row>
    <row r="28" spans="1:13" ht="21" customHeight="1" thickBot="1" x14ac:dyDescent="0.4">
      <c r="D28" s="91" t="s">
        <v>49</v>
      </c>
      <c r="E28" s="91"/>
      <c r="F28" s="91"/>
      <c r="G28" s="91"/>
      <c r="H28" s="91"/>
      <c r="I28" s="91"/>
      <c r="J28" s="79"/>
      <c r="K28" s="79"/>
      <c r="L28" s="80">
        <v>12</v>
      </c>
    </row>
    <row r="29" spans="1:13" ht="19" thickTop="1" x14ac:dyDescent="0.45">
      <c r="D29" s="90" t="s">
        <v>50</v>
      </c>
      <c r="E29" s="90"/>
      <c r="F29" s="90"/>
      <c r="G29" s="90"/>
      <c r="H29" s="90"/>
      <c r="I29" s="90"/>
      <c r="J29" s="81"/>
      <c r="K29" s="45"/>
      <c r="L29" s="46">
        <f>IF(L26="","",IF(OR(L26=0,L27=0,L28=0),0,ROUND((L26*2+L27+L28)/4,0)))</f>
        <v>11</v>
      </c>
    </row>
    <row r="30" spans="1:13" x14ac:dyDescent="0.35">
      <c r="D30" s="86" t="s">
        <v>51</v>
      </c>
      <c r="E30" s="86"/>
      <c r="F30" s="86"/>
      <c r="G30" s="86"/>
      <c r="H30" s="86"/>
      <c r="I30" s="86"/>
    </row>
    <row r="31" spans="1:13" ht="35.9" customHeight="1" x14ac:dyDescent="0.35"/>
    <row r="32" spans="1:13" s="53" customFormat="1" ht="21" x14ac:dyDescent="0.5">
      <c r="A32" s="74" t="s">
        <v>52</v>
      </c>
      <c r="H32" s="54"/>
      <c r="I32" s="54"/>
      <c r="J32" s="54"/>
      <c r="K32" s="54"/>
      <c r="L32" s="54"/>
    </row>
    <row r="33" spans="1:13" s="53" customFormat="1" ht="21" x14ac:dyDescent="0.5">
      <c r="A33" s="94" t="s">
        <v>29</v>
      </c>
      <c r="B33" s="94"/>
      <c r="C33" s="94"/>
      <c r="D33" s="94"/>
      <c r="E33" s="94"/>
      <c r="F33" s="94"/>
      <c r="G33" s="94"/>
      <c r="H33" s="90" t="s">
        <v>30</v>
      </c>
      <c r="I33" s="90"/>
      <c r="J33" s="90"/>
      <c r="K33" s="90"/>
      <c r="L33" s="90"/>
    </row>
    <row r="34" spans="1:13" ht="15.65" customHeight="1" x14ac:dyDescent="0.35">
      <c r="A34" s="57" t="s">
        <v>33</v>
      </c>
      <c r="B34" s="56"/>
      <c r="C34" s="56"/>
      <c r="D34" s="56"/>
      <c r="E34" s="56"/>
      <c r="F34" s="52">
        <v>2</v>
      </c>
      <c r="H34" s="27"/>
      <c r="I34" s="27"/>
      <c r="J34" s="27"/>
      <c r="K34" s="27"/>
      <c r="L34" s="27"/>
    </row>
    <row r="35" spans="1:13" x14ac:dyDescent="0.35">
      <c r="A35" s="95"/>
      <c r="B35" s="95"/>
      <c r="C35" s="95"/>
      <c r="D35" s="95"/>
      <c r="E35" s="34"/>
      <c r="G35" s="29"/>
      <c r="H35" s="30" t="s">
        <v>34</v>
      </c>
      <c r="I35" s="31"/>
      <c r="J35" s="31"/>
      <c r="K35" s="31"/>
      <c r="L35" s="32"/>
    </row>
    <row r="36" spans="1:13" ht="28" customHeight="1" x14ac:dyDescent="0.35">
      <c r="A36" s="33"/>
      <c r="B36" s="73" t="s">
        <v>35</v>
      </c>
      <c r="C36" s="72" t="s">
        <v>36</v>
      </c>
      <c r="D36" s="72" t="s">
        <v>37</v>
      </c>
      <c r="E36" s="72" t="s">
        <v>38</v>
      </c>
      <c r="F36" s="72" t="s">
        <v>39</v>
      </c>
      <c r="G36" s="34"/>
      <c r="H36" s="96" t="s">
        <v>53</v>
      </c>
      <c r="I36" s="97"/>
      <c r="J36" s="97"/>
      <c r="K36" s="97"/>
      <c r="L36" s="98"/>
    </row>
    <row r="37" spans="1:13" x14ac:dyDescent="0.35">
      <c r="A37" s="105" t="s">
        <v>40</v>
      </c>
      <c r="B37" s="106"/>
      <c r="C37" s="106"/>
      <c r="D37" s="106"/>
      <c r="E37" s="106"/>
      <c r="F37" s="107"/>
      <c r="G37" s="34"/>
      <c r="H37" s="99"/>
      <c r="I37" s="100"/>
      <c r="J37" s="100"/>
      <c r="K37" s="100"/>
      <c r="L37" s="101"/>
    </row>
    <row r="38" spans="1:13" x14ac:dyDescent="0.35">
      <c r="A38" s="35" t="s">
        <v>41</v>
      </c>
      <c r="B38" s="64"/>
      <c r="C38" s="64">
        <v>3</v>
      </c>
      <c r="D38" s="64">
        <v>7</v>
      </c>
      <c r="E38" s="64">
        <v>3</v>
      </c>
      <c r="F38" s="64"/>
      <c r="G38" s="36" t="str">
        <f>IF(SUM(B38:F38)=0,"",IF(SUM(B38:F38)&gt;12,"Achtung!(&gt;12)",IF(SUM(B38:F38)&lt;12,"","")))</f>
        <v>Achtung!(&gt;12)</v>
      </c>
      <c r="H38" s="99"/>
      <c r="I38" s="100"/>
      <c r="J38" s="100"/>
      <c r="K38" s="100"/>
      <c r="L38" s="101"/>
    </row>
    <row r="39" spans="1:13" x14ac:dyDescent="0.35">
      <c r="A39" s="35" t="str">
        <f xml:space="preserve"> IF(F34&gt;1,"2. Einschätzung","")</f>
        <v>2. Einschätzung</v>
      </c>
      <c r="B39" s="52">
        <v>2</v>
      </c>
      <c r="C39" s="52">
        <v>5</v>
      </c>
      <c r="D39" s="52">
        <v>4</v>
      </c>
      <c r="E39" s="52">
        <v>2</v>
      </c>
      <c r="F39" s="52"/>
      <c r="G39" s="36" t="str">
        <f t="shared" ref="G39:G42" si="1">IF(SUM(B39:F39)=0,"",IF(SUM(B39:F39)&gt;12,"Achtung!(&gt;12)",IF(SUM(B39:F39)&lt;12,"","")))</f>
        <v>Achtung!(&gt;12)</v>
      </c>
      <c r="H39" s="99"/>
      <c r="I39" s="100"/>
      <c r="J39" s="100"/>
      <c r="K39" s="100"/>
      <c r="L39" s="101"/>
    </row>
    <row r="40" spans="1:13" x14ac:dyDescent="0.35">
      <c r="A40" s="35" t="str">
        <f xml:space="preserve"> IF(F34&gt;2,"3. Einschätzung","")</f>
        <v/>
      </c>
      <c r="B40" s="52"/>
      <c r="C40" s="52"/>
      <c r="D40" s="52"/>
      <c r="E40" s="52"/>
      <c r="F40" s="52"/>
      <c r="G40" s="36" t="str">
        <f t="shared" si="1"/>
        <v/>
      </c>
      <c r="H40" s="99"/>
      <c r="I40" s="100"/>
      <c r="J40" s="100"/>
      <c r="K40" s="100"/>
      <c r="L40" s="101"/>
    </row>
    <row r="41" spans="1:13" x14ac:dyDescent="0.35">
      <c r="A41" s="35" t="str">
        <f xml:space="preserve"> IF(F34&gt;3,"4. Einschätzung","")</f>
        <v/>
      </c>
      <c r="B41" s="52"/>
      <c r="C41" s="52"/>
      <c r="D41" s="52"/>
      <c r="E41" s="52"/>
      <c r="F41" s="52"/>
      <c r="G41" s="36" t="str">
        <f t="shared" si="1"/>
        <v/>
      </c>
      <c r="H41" s="99"/>
      <c r="I41" s="100"/>
      <c r="J41" s="100"/>
      <c r="K41" s="100"/>
      <c r="L41" s="101"/>
    </row>
    <row r="42" spans="1:13" x14ac:dyDescent="0.35">
      <c r="A42" s="35" t="str">
        <f xml:space="preserve"> IF(F34&gt;4,"5. Einschätzung","")</f>
        <v/>
      </c>
      <c r="B42" s="52"/>
      <c r="C42" s="52"/>
      <c r="D42" s="52"/>
      <c r="E42" s="52"/>
      <c r="F42" s="52"/>
      <c r="G42" s="36" t="str">
        <f t="shared" si="1"/>
        <v/>
      </c>
      <c r="H42" s="99"/>
      <c r="I42" s="100"/>
      <c r="J42" s="100"/>
      <c r="K42" s="100"/>
      <c r="L42" s="101"/>
    </row>
    <row r="43" spans="1:13" x14ac:dyDescent="0.35">
      <c r="A43" s="33" t="s">
        <v>42</v>
      </c>
      <c r="B43" s="37">
        <v>5</v>
      </c>
      <c r="C43" s="37">
        <v>4</v>
      </c>
      <c r="D43" s="37">
        <v>3</v>
      </c>
      <c r="E43" s="37">
        <v>2</v>
      </c>
      <c r="F43" s="37">
        <v>0</v>
      </c>
      <c r="G43" s="36"/>
      <c r="H43" s="102"/>
      <c r="I43" s="103"/>
      <c r="J43" s="103"/>
      <c r="K43" s="103"/>
      <c r="L43" s="104"/>
    </row>
    <row r="44" spans="1:13" ht="14.5" customHeight="1" x14ac:dyDescent="0.35">
      <c r="A44" s="58" t="s">
        <v>43</v>
      </c>
      <c r="B44" s="92">
        <f>IF(SUM(B38:F42)=0,"",(SUM(F38:F42)*F43+SUM(E38:E42)*E43+SUM(D38:D42)*D43+SUM(C38:C42)*C43+SUM(B38:B42)*B43))</f>
        <v>85</v>
      </c>
      <c r="C44" s="92"/>
      <c r="D44" s="92"/>
      <c r="E44" s="92"/>
      <c r="F44" s="92"/>
      <c r="G44" s="38"/>
      <c r="H44" s="93" t="s">
        <v>44</v>
      </c>
      <c r="I44" s="93"/>
      <c r="J44" s="93"/>
      <c r="K44" s="93"/>
      <c r="L44" s="51">
        <v>70</v>
      </c>
      <c r="M44" s="2" t="str">
        <f>IF(B44&lt;&gt;L44,"Achtung!","")</f>
        <v>Achtung!</v>
      </c>
    </row>
    <row r="45" spans="1:13" ht="15.5" x14ac:dyDescent="0.35">
      <c r="B45" s="39"/>
      <c r="C45" s="39"/>
      <c r="D45" s="39"/>
      <c r="E45" s="39"/>
      <c r="F45" s="39"/>
      <c r="G45" s="39"/>
      <c r="H45" s="40">
        <f>IF(H46="","",L44/H46)</f>
        <v>0.53846153846153844</v>
      </c>
      <c r="I45" s="87" t="s">
        <v>45</v>
      </c>
      <c r="J45" s="87"/>
      <c r="K45" s="87"/>
      <c r="L45" s="41">
        <f>IF(L44="","",VLOOKUP(L44/H46,$A$62:$C$78,3,TRUE))</f>
        <v>5</v>
      </c>
    </row>
    <row r="46" spans="1:13" ht="15.5" hidden="1" x14ac:dyDescent="0.35">
      <c r="B46" s="39"/>
      <c r="C46" s="39"/>
      <c r="D46" s="39"/>
      <c r="E46" s="39"/>
      <c r="F46" s="39"/>
      <c r="G46" s="39"/>
      <c r="H46" s="28">
        <f>IF(SUM(B38:F42)=0,"",(SUM(B38:F42)*5))</f>
        <v>130</v>
      </c>
      <c r="I46" s="60"/>
      <c r="J46" s="60"/>
      <c r="K46" s="60"/>
      <c r="L46" s="61"/>
    </row>
    <row r="47" spans="1:13" ht="15.5" x14ac:dyDescent="0.35">
      <c r="B47" s="39"/>
      <c r="C47" s="39"/>
      <c r="D47" s="39"/>
      <c r="E47" s="39"/>
      <c r="F47" s="39"/>
      <c r="G47" s="39"/>
      <c r="H47" s="42"/>
      <c r="K47" s="43"/>
      <c r="L47" s="44"/>
    </row>
    <row r="48" spans="1:13" ht="21" x14ac:dyDescent="0.5">
      <c r="A48" s="88" t="s">
        <v>54</v>
      </c>
      <c r="B48" s="88"/>
      <c r="C48" s="88"/>
      <c r="D48" s="89" t="s">
        <v>47</v>
      </c>
      <c r="E48" s="89"/>
      <c r="F48" s="89"/>
      <c r="G48" s="89"/>
      <c r="H48" s="89"/>
      <c r="I48" s="89"/>
      <c r="J48" s="89"/>
      <c r="L48" s="78">
        <v>5</v>
      </c>
    </row>
    <row r="49" spans="1:12" ht="21" customHeight="1" x14ac:dyDescent="0.35">
      <c r="D49" s="90" t="s">
        <v>48</v>
      </c>
      <c r="E49" s="90"/>
      <c r="F49" s="90"/>
      <c r="G49" s="90"/>
      <c r="H49" s="90"/>
      <c r="I49" s="90"/>
      <c r="L49" s="78">
        <v>8</v>
      </c>
    </row>
    <row r="50" spans="1:12" ht="21" customHeight="1" thickBot="1" x14ac:dyDescent="0.4">
      <c r="D50" s="91" t="s">
        <v>49</v>
      </c>
      <c r="E50" s="91"/>
      <c r="F50" s="91"/>
      <c r="G50" s="91"/>
      <c r="H50" s="91"/>
      <c r="I50" s="91"/>
      <c r="J50" s="79"/>
      <c r="K50" s="79"/>
      <c r="L50" s="80">
        <v>10</v>
      </c>
    </row>
    <row r="51" spans="1:12" ht="19" thickTop="1" x14ac:dyDescent="0.45">
      <c r="D51" s="90" t="s">
        <v>55</v>
      </c>
      <c r="E51" s="90"/>
      <c r="F51" s="90"/>
      <c r="G51" s="90"/>
      <c r="H51" s="90"/>
      <c r="I51" s="90"/>
      <c r="J51" s="81"/>
      <c r="K51" s="47"/>
      <c r="L51" s="46">
        <f>IF(L48="","",IF(OR(L48=0,L49=0,L50=0),0,ROUND((L48*2+L49+L50)/4,0)))</f>
        <v>7</v>
      </c>
    </row>
    <row r="52" spans="1:12" x14ac:dyDescent="0.35">
      <c r="D52" s="86" t="s">
        <v>51</v>
      </c>
      <c r="E52" s="86"/>
      <c r="F52" s="86"/>
      <c r="G52" s="86"/>
      <c r="H52" s="86"/>
      <c r="I52" s="86"/>
    </row>
    <row r="54" spans="1:12" ht="22.5" customHeight="1" x14ac:dyDescent="0.35"/>
    <row r="55" spans="1:12" ht="21" x14ac:dyDescent="0.5">
      <c r="A55" s="76" t="s">
        <v>56</v>
      </c>
      <c r="J55" s="39" t="s">
        <v>57</v>
      </c>
      <c r="K55" s="39" t="s">
        <v>58</v>
      </c>
      <c r="L55" s="2" t="s">
        <v>56</v>
      </c>
    </row>
    <row r="56" spans="1:12" ht="21" x14ac:dyDescent="0.5">
      <c r="J56" s="48">
        <f>IF(L29="","",ROUND(L29,0))</f>
        <v>11</v>
      </c>
      <c r="K56" s="48">
        <f>IF(L51="","",ROUND(L51,0))</f>
        <v>7</v>
      </c>
      <c r="L56" s="49">
        <f>IF(J56="","",ROUND((J56+K56)/2,0))</f>
        <v>9</v>
      </c>
    </row>
    <row r="62" spans="1:12" hidden="1" x14ac:dyDescent="0.35">
      <c r="A62" s="2">
        <v>0</v>
      </c>
      <c r="B62" s="2">
        <v>0</v>
      </c>
      <c r="C62" s="2">
        <v>0</v>
      </c>
    </row>
    <row r="63" spans="1:12" hidden="1" x14ac:dyDescent="0.35">
      <c r="A63" s="2">
        <v>0.19999</v>
      </c>
      <c r="B63" s="2">
        <v>1</v>
      </c>
      <c r="C63" s="2">
        <v>2</v>
      </c>
    </row>
    <row r="64" spans="1:12" hidden="1" x14ac:dyDescent="0.35">
      <c r="A64" s="2">
        <v>0.26669999999999999</v>
      </c>
      <c r="B64" s="2">
        <v>2</v>
      </c>
      <c r="C64" s="2">
        <v>2</v>
      </c>
    </row>
    <row r="65" spans="1:3" hidden="1" x14ac:dyDescent="0.35">
      <c r="A65" s="2">
        <v>0.33329999999999999</v>
      </c>
      <c r="B65" s="2">
        <v>3</v>
      </c>
      <c r="C65" s="2">
        <v>2</v>
      </c>
    </row>
    <row r="66" spans="1:3" hidden="1" x14ac:dyDescent="0.35">
      <c r="A66" s="2">
        <v>0.4</v>
      </c>
      <c r="B66" s="2">
        <v>4</v>
      </c>
      <c r="C66" s="2">
        <v>5</v>
      </c>
    </row>
    <row r="67" spans="1:3" hidden="1" x14ac:dyDescent="0.35">
      <c r="A67" s="2">
        <v>0.45</v>
      </c>
      <c r="B67" s="2">
        <v>5</v>
      </c>
      <c r="C67" s="2">
        <v>5</v>
      </c>
    </row>
    <row r="68" spans="1:3" hidden="1" x14ac:dyDescent="0.35">
      <c r="A68" s="2">
        <v>0.5</v>
      </c>
      <c r="B68" s="2">
        <v>6</v>
      </c>
      <c r="C68" s="2">
        <v>5</v>
      </c>
    </row>
    <row r="69" spans="1:3" hidden="1" x14ac:dyDescent="0.35">
      <c r="A69" s="2">
        <v>0.55000000000000004</v>
      </c>
      <c r="B69" s="2">
        <v>7</v>
      </c>
      <c r="C69" s="2">
        <v>8</v>
      </c>
    </row>
    <row r="70" spans="1:3" hidden="1" x14ac:dyDescent="0.35">
      <c r="A70" s="2">
        <v>0.6</v>
      </c>
      <c r="B70" s="2">
        <v>8</v>
      </c>
      <c r="C70" s="2">
        <v>8</v>
      </c>
    </row>
    <row r="71" spans="1:3" hidden="1" x14ac:dyDescent="0.35">
      <c r="A71" s="2">
        <v>0.65</v>
      </c>
      <c r="B71" s="2">
        <v>9</v>
      </c>
      <c r="C71" s="2">
        <v>8</v>
      </c>
    </row>
    <row r="72" spans="1:3" hidden="1" x14ac:dyDescent="0.35">
      <c r="A72" s="2">
        <v>0.7</v>
      </c>
      <c r="B72" s="2">
        <v>10</v>
      </c>
      <c r="C72" s="2">
        <v>11</v>
      </c>
    </row>
    <row r="73" spans="1:3" hidden="1" x14ac:dyDescent="0.35">
      <c r="A73" s="2">
        <v>0.75</v>
      </c>
      <c r="B73" s="2">
        <v>11</v>
      </c>
      <c r="C73" s="2">
        <v>11</v>
      </c>
    </row>
    <row r="74" spans="1:3" hidden="1" x14ac:dyDescent="0.35">
      <c r="A74" s="2">
        <v>0.8</v>
      </c>
      <c r="B74" s="2">
        <v>12</v>
      </c>
      <c r="C74" s="2">
        <v>11</v>
      </c>
    </row>
    <row r="75" spans="1:3" hidden="1" x14ac:dyDescent="0.35">
      <c r="A75" s="2">
        <v>0.85</v>
      </c>
      <c r="B75" s="2">
        <v>13</v>
      </c>
      <c r="C75" s="2">
        <v>14</v>
      </c>
    </row>
    <row r="76" spans="1:3" hidden="1" x14ac:dyDescent="0.35">
      <c r="A76" s="2">
        <v>0.9</v>
      </c>
      <c r="B76" s="2">
        <v>14</v>
      </c>
      <c r="C76" s="2">
        <v>14</v>
      </c>
    </row>
    <row r="77" spans="1:3" hidden="1" x14ac:dyDescent="0.35">
      <c r="A77" s="2">
        <v>0.95</v>
      </c>
      <c r="B77" s="2">
        <v>15</v>
      </c>
      <c r="C77" s="2">
        <v>14</v>
      </c>
    </row>
    <row r="78" spans="1:3" hidden="1" x14ac:dyDescent="0.35">
      <c r="A78" s="2">
        <v>1</v>
      </c>
      <c r="B78" s="2">
        <v>15</v>
      </c>
      <c r="C78" s="2">
        <v>14</v>
      </c>
    </row>
  </sheetData>
  <sheetProtection algorithmName="SHA-512" hashValue="2za810E9dWeYZ/hwPhmIlEQQbVJxN6125M7GSKBo1UC184WPrmFqaprnQjou+hMoMJfZv4C6nKqOOuKBFXbaVg==" saltValue="fi+dAObPfhLBNp6LB8Uxuw==" spinCount="100000" sheet="1" selectLockedCells="1"/>
  <mergeCells count="33">
    <mergeCell ref="I23:K23"/>
    <mergeCell ref="A1:L1"/>
    <mergeCell ref="B3:G3"/>
    <mergeCell ref="B4:G4"/>
    <mergeCell ref="A7:G7"/>
    <mergeCell ref="H7:L7"/>
    <mergeCell ref="A8:F9"/>
    <mergeCell ref="H8:L11"/>
    <mergeCell ref="A13:D13"/>
    <mergeCell ref="H14:L21"/>
    <mergeCell ref="A15:F15"/>
    <mergeCell ref="B22:F22"/>
    <mergeCell ref="H22:K22"/>
    <mergeCell ref="B44:F44"/>
    <mergeCell ref="H44:K44"/>
    <mergeCell ref="A26:C26"/>
    <mergeCell ref="D26:J26"/>
    <mergeCell ref="D27:I27"/>
    <mergeCell ref="D28:I28"/>
    <mergeCell ref="D29:I29"/>
    <mergeCell ref="D30:I30"/>
    <mergeCell ref="A33:G33"/>
    <mergeCell ref="H33:L33"/>
    <mergeCell ref="A35:D35"/>
    <mergeCell ref="H36:L43"/>
    <mergeCell ref="A37:F37"/>
    <mergeCell ref="D52:I52"/>
    <mergeCell ref="I45:K45"/>
    <mergeCell ref="A48:C48"/>
    <mergeCell ref="D48:J48"/>
    <mergeCell ref="D49:I49"/>
    <mergeCell ref="D50:I50"/>
    <mergeCell ref="D51:I51"/>
  </mergeCells>
  <conditionalFormatting sqref="H46">
    <cfRule type="cellIs" dxfId="3" priority="1" operator="greaterThan">
      <formula>F34*54</formula>
    </cfRule>
  </conditionalFormatting>
  <conditionalFormatting sqref="H24">
    <cfRule type="cellIs" dxfId="2" priority="2" operator="greaterThan">
      <formula>F12*54</formula>
    </cfRule>
  </conditionalFormatting>
  <dataValidations count="2">
    <dataValidation type="whole" allowBlank="1" showInputMessage="1" showErrorMessage="1" sqref="F34 F12" xr:uid="{384E08B6-EB18-AE43-9D68-6F910CA3DFFC}">
      <formula1>1</formula1>
      <formula2>5</formula2>
    </dataValidation>
    <dataValidation type="whole" allowBlank="1" showInputMessage="1" showErrorMessage="1" sqref="L26:L28 L48:L50" xr:uid="{52E2E62B-5061-4141-AA09-AD84EACE03EB}">
      <formula1>0</formula1>
      <formula2>15</formula2>
    </dataValidation>
  </dataValidations>
  <pageMargins left="0.70866141732283472" right="0.70866141732283472" top="0.59055118110236227" bottom="0.59055118110236227" header="0.11811023622047245"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1"/>
  <sheetViews>
    <sheetView workbookViewId="0">
      <selection activeCell="E9" sqref="E9"/>
    </sheetView>
  </sheetViews>
  <sheetFormatPr baseColWidth="10" defaultColWidth="11.453125" defaultRowHeight="14.5" x14ac:dyDescent="0.35"/>
  <cols>
    <col min="1" max="16384" width="11.453125" style="2"/>
  </cols>
  <sheetData>
    <row r="2" spans="2:4" ht="18.5" x14ac:dyDescent="0.45">
      <c r="B2" s="1" t="s">
        <v>59</v>
      </c>
    </row>
    <row r="4" spans="2:4" x14ac:dyDescent="0.35">
      <c r="B4" s="3" t="s">
        <v>60</v>
      </c>
      <c r="C4" s="105" t="s">
        <v>61</v>
      </c>
      <c r="D4" s="107"/>
    </row>
    <row r="5" spans="2:4" ht="15" thickBot="1" x14ac:dyDescent="0.4">
      <c r="B5" s="4"/>
      <c r="C5" s="4" t="s">
        <v>62</v>
      </c>
      <c r="D5" s="4" t="s">
        <v>63</v>
      </c>
    </row>
    <row r="6" spans="2:4" x14ac:dyDescent="0.35">
      <c r="B6" s="5">
        <v>15</v>
      </c>
      <c r="C6" s="6">
        <v>100</v>
      </c>
      <c r="D6" s="7">
        <v>95.1</v>
      </c>
    </row>
    <row r="7" spans="2:4" x14ac:dyDescent="0.35">
      <c r="B7" s="8">
        <v>14</v>
      </c>
      <c r="C7" s="9">
        <v>95</v>
      </c>
      <c r="D7" s="10">
        <v>90.1</v>
      </c>
    </row>
    <row r="8" spans="2:4" ht="15" thickBot="1" x14ac:dyDescent="0.4">
      <c r="B8" s="11">
        <v>13</v>
      </c>
      <c r="C8" s="12">
        <v>90</v>
      </c>
      <c r="D8" s="13">
        <v>85.1</v>
      </c>
    </row>
    <row r="9" spans="2:4" x14ac:dyDescent="0.35">
      <c r="B9" s="14">
        <v>12</v>
      </c>
      <c r="C9" s="15">
        <v>85</v>
      </c>
      <c r="D9" s="16">
        <v>80.099999999999994</v>
      </c>
    </row>
    <row r="10" spans="2:4" x14ac:dyDescent="0.35">
      <c r="B10" s="17">
        <v>11</v>
      </c>
      <c r="C10" s="18">
        <v>80</v>
      </c>
      <c r="D10" s="19">
        <v>75.099999999999994</v>
      </c>
    </row>
    <row r="11" spans="2:4" ht="15" thickBot="1" x14ac:dyDescent="0.4">
      <c r="B11" s="20">
        <v>10</v>
      </c>
      <c r="C11" s="21">
        <v>75</v>
      </c>
      <c r="D11" s="22">
        <v>70.099999999999994</v>
      </c>
    </row>
    <row r="12" spans="2:4" x14ac:dyDescent="0.35">
      <c r="B12" s="5">
        <v>9</v>
      </c>
      <c r="C12" s="6">
        <v>70</v>
      </c>
      <c r="D12" s="7">
        <v>65.099999999999994</v>
      </c>
    </row>
    <row r="13" spans="2:4" x14ac:dyDescent="0.35">
      <c r="B13" s="8">
        <v>8</v>
      </c>
      <c r="C13" s="9">
        <v>65</v>
      </c>
      <c r="D13" s="10">
        <v>60.1</v>
      </c>
    </row>
    <row r="14" spans="2:4" ht="15" thickBot="1" x14ac:dyDescent="0.4">
      <c r="B14" s="11">
        <v>7</v>
      </c>
      <c r="C14" s="12">
        <v>60</v>
      </c>
      <c r="D14" s="13">
        <v>55.1</v>
      </c>
    </row>
    <row r="15" spans="2:4" x14ac:dyDescent="0.35">
      <c r="B15" s="14">
        <v>6</v>
      </c>
      <c r="C15" s="15">
        <v>55</v>
      </c>
      <c r="D15" s="16">
        <v>50.1</v>
      </c>
    </row>
    <row r="16" spans="2:4" x14ac:dyDescent="0.35">
      <c r="B16" s="17">
        <v>5</v>
      </c>
      <c r="C16" s="18">
        <v>50</v>
      </c>
      <c r="D16" s="19">
        <v>45.1</v>
      </c>
    </row>
    <row r="17" spans="2:4" ht="15" thickBot="1" x14ac:dyDescent="0.4">
      <c r="B17" s="20">
        <v>4</v>
      </c>
      <c r="C17" s="21">
        <v>45</v>
      </c>
      <c r="D17" s="22">
        <v>40.1</v>
      </c>
    </row>
    <row r="18" spans="2:4" x14ac:dyDescent="0.35">
      <c r="B18" s="5">
        <v>3</v>
      </c>
      <c r="C18" s="6">
        <v>40</v>
      </c>
      <c r="D18" s="7">
        <v>33.343333333333334</v>
      </c>
    </row>
    <row r="19" spans="2:4" x14ac:dyDescent="0.35">
      <c r="B19" s="8">
        <v>2</v>
      </c>
      <c r="C19" s="9">
        <v>33.333333333333336</v>
      </c>
      <c r="D19" s="10">
        <v>26.676666666666669</v>
      </c>
    </row>
    <row r="20" spans="2:4" ht="15" thickBot="1" x14ac:dyDescent="0.4">
      <c r="B20" s="11">
        <v>1</v>
      </c>
      <c r="C20" s="12">
        <v>26.666666666666668</v>
      </c>
      <c r="D20" s="13">
        <v>20</v>
      </c>
    </row>
    <row r="21" spans="2:4" ht="15" thickBot="1" x14ac:dyDescent="0.4">
      <c r="B21" s="23">
        <v>0</v>
      </c>
      <c r="C21" s="24">
        <v>19.899999999999999</v>
      </c>
      <c r="D21" s="25">
        <v>0</v>
      </c>
    </row>
  </sheetData>
  <sheetProtection algorithmName="SHA-512" hashValue="RI+w4XEp9sCa62CPMXUkTCgG54LKxepuPYL+u5ORojvc1JBgQRkaGaVNPdAn1oxdk+klPaisqZa8xomhkb1jmg==" saltValue="SlRYXo+CRQmhAC+31/Bx2g==" spinCount="100000" sheet="1" selectLockedCells="1" selectUnlockedCells="1"/>
  <mergeCells count="1">
    <mergeCell ref="C4:D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8"/>
  <sheetViews>
    <sheetView zoomScaleNormal="100" workbookViewId="0">
      <selection activeCell="F34" sqref="F34"/>
    </sheetView>
  </sheetViews>
  <sheetFormatPr baseColWidth="10" defaultColWidth="11.453125" defaultRowHeight="14.5" x14ac:dyDescent="0.35"/>
  <cols>
    <col min="1" max="1" width="24.453125" style="2" customWidth="1"/>
    <col min="2" max="5" width="4.7265625" style="2" customWidth="1"/>
    <col min="6" max="6" width="5.1796875" style="2" customWidth="1"/>
    <col min="7" max="7" width="13.453125" style="2" bestFit="1" customWidth="1"/>
    <col min="8" max="11" width="11.453125" style="2"/>
    <col min="12" max="12" width="13.81640625" style="2" customWidth="1"/>
    <col min="13" max="16384" width="11.453125" style="2"/>
  </cols>
  <sheetData>
    <row r="1" spans="1:12" ht="21" x14ac:dyDescent="0.5">
      <c r="A1" s="108" t="s">
        <v>19</v>
      </c>
      <c r="B1" s="108"/>
      <c r="C1" s="108"/>
      <c r="D1" s="108"/>
      <c r="E1" s="108"/>
      <c r="F1" s="108"/>
      <c r="G1" s="108"/>
      <c r="H1" s="108"/>
      <c r="I1" s="108"/>
      <c r="J1" s="108"/>
      <c r="K1" s="108"/>
      <c r="L1" s="108"/>
    </row>
    <row r="3" spans="1:12" x14ac:dyDescent="0.35">
      <c r="A3" s="75" t="s">
        <v>20</v>
      </c>
      <c r="B3" s="109"/>
      <c r="C3" s="109"/>
      <c r="D3" s="109"/>
      <c r="E3" s="109"/>
      <c r="F3" s="109"/>
      <c r="G3" s="109"/>
      <c r="I3" s="75"/>
      <c r="J3" s="75" t="s">
        <v>22</v>
      </c>
      <c r="K3" s="50"/>
    </row>
    <row r="4" spans="1:12" x14ac:dyDescent="0.35">
      <c r="A4" s="75" t="s">
        <v>24</v>
      </c>
      <c r="B4" s="109"/>
      <c r="C4" s="109"/>
      <c r="D4" s="109"/>
      <c r="E4" s="109"/>
      <c r="F4" s="109"/>
      <c r="G4" s="109"/>
      <c r="I4" s="75"/>
      <c r="J4" s="75" t="s">
        <v>26</v>
      </c>
      <c r="K4" s="50"/>
    </row>
    <row r="5" spans="1:12" ht="28" customHeight="1" x14ac:dyDescent="0.35"/>
    <row r="6" spans="1:12" ht="21" x14ac:dyDescent="0.5">
      <c r="A6" s="74" t="s">
        <v>28</v>
      </c>
      <c r="B6" s="26"/>
      <c r="C6" s="26"/>
      <c r="D6" s="26"/>
      <c r="E6" s="26"/>
      <c r="F6" s="26"/>
      <c r="H6" s="55"/>
      <c r="I6" s="55"/>
      <c r="J6" s="55"/>
      <c r="K6" s="55"/>
      <c r="L6" s="55"/>
    </row>
    <row r="7" spans="1:12" x14ac:dyDescent="0.35">
      <c r="A7" s="94" t="s">
        <v>29</v>
      </c>
      <c r="B7" s="94"/>
      <c r="C7" s="94"/>
      <c r="D7" s="94"/>
      <c r="E7" s="94"/>
      <c r="F7" s="94"/>
      <c r="G7" s="94"/>
      <c r="H7" s="90" t="s">
        <v>30</v>
      </c>
      <c r="I7" s="90"/>
      <c r="J7" s="90"/>
      <c r="K7" s="90"/>
      <c r="L7" s="90"/>
    </row>
    <row r="8" spans="1:12" x14ac:dyDescent="0.35">
      <c r="A8" s="110" t="s">
        <v>31</v>
      </c>
      <c r="B8" s="110"/>
      <c r="C8" s="110"/>
      <c r="D8" s="110"/>
      <c r="E8" s="110"/>
      <c r="F8" s="110"/>
      <c r="H8" s="111" t="s">
        <v>32</v>
      </c>
      <c r="I8" s="111"/>
      <c r="J8" s="111"/>
      <c r="K8" s="111"/>
      <c r="L8" s="111"/>
    </row>
    <row r="9" spans="1:12" x14ac:dyDescent="0.35">
      <c r="A9" s="110"/>
      <c r="B9" s="110"/>
      <c r="C9" s="110"/>
      <c r="D9" s="110"/>
      <c r="E9" s="110"/>
      <c r="F9" s="110"/>
      <c r="H9" s="111"/>
      <c r="I9" s="111"/>
      <c r="J9" s="111"/>
      <c r="K9" s="111"/>
      <c r="L9" s="111"/>
    </row>
    <row r="10" spans="1:12" s="53" customFormat="1" ht="37" customHeight="1" x14ac:dyDescent="0.5">
      <c r="H10" s="111"/>
      <c r="I10" s="111"/>
      <c r="J10" s="111"/>
      <c r="K10" s="111"/>
      <c r="L10" s="111"/>
    </row>
    <row r="11" spans="1:12" ht="15.65" customHeight="1" x14ac:dyDescent="0.35">
      <c r="H11" s="111"/>
      <c r="I11" s="111"/>
      <c r="J11" s="111"/>
      <c r="K11" s="111"/>
      <c r="L11" s="111"/>
    </row>
    <row r="12" spans="1:12" ht="15.65" customHeight="1" x14ac:dyDescent="0.35">
      <c r="A12" s="57" t="s">
        <v>33</v>
      </c>
      <c r="B12" s="56"/>
      <c r="C12" s="56"/>
      <c r="D12" s="56"/>
      <c r="E12" s="56"/>
      <c r="F12" s="52"/>
      <c r="H12" s="27"/>
      <c r="I12" s="27"/>
      <c r="J12" s="27"/>
      <c r="K12" s="27"/>
      <c r="L12" s="27"/>
    </row>
    <row r="13" spans="1:12" x14ac:dyDescent="0.35">
      <c r="A13" s="95"/>
      <c r="B13" s="95"/>
      <c r="C13" s="95"/>
      <c r="D13" s="95"/>
      <c r="E13" s="34"/>
      <c r="G13" s="29"/>
      <c r="H13" s="30" t="s">
        <v>34</v>
      </c>
      <c r="I13" s="31"/>
      <c r="J13" s="31"/>
      <c r="K13" s="31"/>
      <c r="L13" s="32"/>
    </row>
    <row r="14" spans="1:12" ht="29.9" customHeight="1" x14ac:dyDescent="0.35">
      <c r="A14" s="33"/>
      <c r="B14" s="72" t="s">
        <v>35</v>
      </c>
      <c r="C14" s="72" t="s">
        <v>36</v>
      </c>
      <c r="D14" s="72" t="s">
        <v>37</v>
      </c>
      <c r="E14" s="72" t="s">
        <v>38</v>
      </c>
      <c r="F14" s="72" t="s">
        <v>39</v>
      </c>
      <c r="G14" s="34"/>
      <c r="H14" s="96"/>
      <c r="I14" s="97"/>
      <c r="J14" s="97"/>
      <c r="K14" s="97"/>
      <c r="L14" s="98"/>
    </row>
    <row r="15" spans="1:12" x14ac:dyDescent="0.35">
      <c r="A15" s="105" t="s">
        <v>40</v>
      </c>
      <c r="B15" s="106"/>
      <c r="C15" s="106"/>
      <c r="D15" s="106"/>
      <c r="E15" s="106"/>
      <c r="F15" s="107"/>
      <c r="G15" s="34"/>
      <c r="H15" s="99"/>
      <c r="I15" s="100"/>
      <c r="J15" s="100"/>
      <c r="K15" s="100"/>
      <c r="L15" s="101"/>
    </row>
    <row r="16" spans="1:12" x14ac:dyDescent="0.35">
      <c r="A16" s="35" t="s">
        <v>41</v>
      </c>
      <c r="B16" s="63"/>
      <c r="C16" s="63"/>
      <c r="D16" s="63"/>
      <c r="E16" s="63"/>
      <c r="F16" s="63"/>
      <c r="G16" s="36" t="str">
        <f>IF(SUM(B16:F16)=0,"",IF(SUM(B16:F16)&gt;12,"Achtung!(&gt;12)",IF(SUM(B16:F16)&lt;12,"","")))</f>
        <v/>
      </c>
      <c r="H16" s="99"/>
      <c r="I16" s="100"/>
      <c r="J16" s="100"/>
      <c r="K16" s="100"/>
      <c r="L16" s="101"/>
    </row>
    <row r="17" spans="1:13" x14ac:dyDescent="0.35">
      <c r="A17" s="35" t="str">
        <f xml:space="preserve"> IF(F12&gt;1,"2. Einschätzung","")</f>
        <v/>
      </c>
      <c r="B17" s="62"/>
      <c r="C17" s="62"/>
      <c r="D17" s="62"/>
      <c r="E17" s="62"/>
      <c r="F17" s="62"/>
      <c r="G17" s="36" t="str">
        <f t="shared" ref="G17:G20" si="0">IF(SUM(B17:F17)=0,"",IF(SUM(B17:F17)&gt;12,"Achtung!(&gt;12)",IF(SUM(B17:F17)&lt;12,"","")))</f>
        <v/>
      </c>
      <c r="H17" s="99"/>
      <c r="I17" s="100"/>
      <c r="J17" s="100"/>
      <c r="K17" s="100"/>
      <c r="L17" s="101"/>
    </row>
    <row r="18" spans="1:13" x14ac:dyDescent="0.35">
      <c r="A18" s="35" t="str">
        <f xml:space="preserve"> IF(F12&gt;2,"3. Einschätzung","")</f>
        <v/>
      </c>
      <c r="B18" s="52"/>
      <c r="C18" s="52"/>
      <c r="D18" s="52"/>
      <c r="E18" s="52"/>
      <c r="F18" s="52"/>
      <c r="G18" s="36" t="str">
        <f t="shared" si="0"/>
        <v/>
      </c>
      <c r="H18" s="99"/>
      <c r="I18" s="100"/>
      <c r="J18" s="100"/>
      <c r="K18" s="100"/>
      <c r="L18" s="101"/>
    </row>
    <row r="19" spans="1:13" x14ac:dyDescent="0.35">
      <c r="A19" s="35" t="str">
        <f xml:space="preserve"> IF(F12&gt;3,"4. Einschätzung","")</f>
        <v/>
      </c>
      <c r="B19" s="52"/>
      <c r="C19" s="52"/>
      <c r="D19" s="52"/>
      <c r="E19" s="52"/>
      <c r="F19" s="52"/>
      <c r="G19" s="36" t="str">
        <f t="shared" si="0"/>
        <v/>
      </c>
      <c r="H19" s="99"/>
      <c r="I19" s="100"/>
      <c r="J19" s="100"/>
      <c r="K19" s="100"/>
      <c r="L19" s="101"/>
    </row>
    <row r="20" spans="1:13" x14ac:dyDescent="0.35">
      <c r="A20" s="35" t="str">
        <f xml:space="preserve"> IF(F12&gt;4,"5. Einschätzung","")</f>
        <v/>
      </c>
      <c r="B20" s="52"/>
      <c r="C20" s="52"/>
      <c r="D20" s="52"/>
      <c r="E20" s="52"/>
      <c r="F20" s="52"/>
      <c r="G20" s="36" t="str">
        <f t="shared" si="0"/>
        <v/>
      </c>
      <c r="H20" s="99"/>
      <c r="I20" s="100"/>
      <c r="J20" s="100"/>
      <c r="K20" s="100"/>
      <c r="L20" s="101"/>
    </row>
    <row r="21" spans="1:13" x14ac:dyDescent="0.35">
      <c r="A21" s="33" t="s">
        <v>42</v>
      </c>
      <c r="B21" s="37">
        <v>5</v>
      </c>
      <c r="C21" s="37">
        <v>4</v>
      </c>
      <c r="D21" s="37">
        <v>3</v>
      </c>
      <c r="E21" s="37">
        <v>2</v>
      </c>
      <c r="F21" s="37">
        <v>0</v>
      </c>
      <c r="G21" s="36"/>
      <c r="H21" s="102"/>
      <c r="I21" s="103"/>
      <c r="J21" s="103"/>
      <c r="K21" s="103"/>
      <c r="L21" s="104"/>
    </row>
    <row r="22" spans="1:13" x14ac:dyDescent="0.35">
      <c r="A22" s="58" t="s">
        <v>43</v>
      </c>
      <c r="B22" s="92" t="str">
        <f>IF(SUM(B16:F20)=0,"",(SUM(F16:F20)*F21+SUM(E16:E20)*E21+SUM(D16:D20)*D21+SUM(C16:C20)*C21+SUM(B16:B20)*B21))</f>
        <v/>
      </c>
      <c r="C22" s="92"/>
      <c r="D22" s="92"/>
      <c r="E22" s="92"/>
      <c r="F22" s="92"/>
      <c r="G22" s="38"/>
      <c r="H22" s="93" t="s">
        <v>44</v>
      </c>
      <c r="I22" s="93"/>
      <c r="J22" s="93"/>
      <c r="K22" s="93"/>
      <c r="L22" s="51" t="str">
        <f>B22</f>
        <v/>
      </c>
      <c r="M22" s="2" t="str">
        <f>IF(B22&lt;&gt;L22,"Achtung!","")</f>
        <v/>
      </c>
    </row>
    <row r="23" spans="1:13" ht="15.5" x14ac:dyDescent="0.35">
      <c r="B23" s="39"/>
      <c r="C23" s="39"/>
      <c r="D23" s="39"/>
      <c r="E23" s="39"/>
      <c r="F23" s="39"/>
      <c r="G23" s="39"/>
      <c r="H23" s="40" t="str">
        <f>IF(H24="","",L22/H24)</f>
        <v/>
      </c>
      <c r="I23" s="87" t="s">
        <v>45</v>
      </c>
      <c r="J23" s="87"/>
      <c r="K23" s="87"/>
      <c r="L23" s="41" t="str">
        <f>IF(L22="","",VLOOKUP(L22/H24,$A$62:$C$78,3,TRUE))</f>
        <v/>
      </c>
    </row>
    <row r="24" spans="1:13" ht="15.5" hidden="1" x14ac:dyDescent="0.35">
      <c r="B24" s="39"/>
      <c r="C24" s="39"/>
      <c r="D24" s="39"/>
      <c r="E24" s="39"/>
      <c r="F24" s="39"/>
      <c r="G24" s="39"/>
      <c r="H24" s="59" t="str">
        <f>IF(SUM(B16:F20)=0,"",(SUM(B16:F20)*5))</f>
        <v/>
      </c>
      <c r="I24" s="60"/>
      <c r="J24" s="60"/>
      <c r="K24" s="60"/>
      <c r="L24" s="61"/>
    </row>
    <row r="25" spans="1:13" ht="15.5" x14ac:dyDescent="0.35">
      <c r="B25" s="39"/>
      <c r="C25" s="39"/>
      <c r="D25" s="39"/>
      <c r="E25" s="39"/>
      <c r="F25" s="39"/>
      <c r="G25" s="39"/>
      <c r="H25" s="42"/>
      <c r="K25" s="43"/>
      <c r="L25" s="44"/>
    </row>
    <row r="26" spans="1:13" ht="21" x14ac:dyDescent="0.5">
      <c r="A26" s="88" t="s">
        <v>46</v>
      </c>
      <c r="B26" s="88"/>
      <c r="C26" s="88"/>
      <c r="D26" s="89" t="s">
        <v>47</v>
      </c>
      <c r="E26" s="89"/>
      <c r="F26" s="89"/>
      <c r="G26" s="89"/>
      <c r="H26" s="89"/>
      <c r="I26" s="89"/>
      <c r="J26" s="89"/>
      <c r="L26" s="77"/>
    </row>
    <row r="27" spans="1:13" ht="21" customHeight="1" x14ac:dyDescent="0.35">
      <c r="D27" s="90" t="s">
        <v>48</v>
      </c>
      <c r="E27" s="90"/>
      <c r="F27" s="90"/>
      <c r="G27" s="90"/>
      <c r="H27" s="90"/>
      <c r="I27" s="90"/>
      <c r="L27" s="77"/>
    </row>
    <row r="28" spans="1:13" ht="21" customHeight="1" x14ac:dyDescent="0.35">
      <c r="D28" s="91" t="s">
        <v>49</v>
      </c>
      <c r="E28" s="91"/>
      <c r="F28" s="91"/>
      <c r="G28" s="91"/>
      <c r="H28" s="91"/>
      <c r="I28" s="91"/>
      <c r="J28" s="79"/>
      <c r="K28" s="79"/>
      <c r="L28" s="80"/>
    </row>
    <row r="29" spans="1:13" ht="18.5" x14ac:dyDescent="0.45">
      <c r="D29" s="90" t="s">
        <v>50</v>
      </c>
      <c r="E29" s="90"/>
      <c r="F29" s="90"/>
      <c r="G29" s="90"/>
      <c r="H29" s="90"/>
      <c r="I29" s="90"/>
      <c r="J29" s="81"/>
      <c r="K29" s="45"/>
      <c r="L29" s="46" t="str">
        <f>IF(L26="","",IF(OR(L26=0,L27=0,L28=0),0,ROUND((L26*2+L27+L28)/4,0)))</f>
        <v/>
      </c>
    </row>
    <row r="30" spans="1:13" x14ac:dyDescent="0.35">
      <c r="D30" s="86" t="s">
        <v>51</v>
      </c>
      <c r="E30" s="86"/>
      <c r="F30" s="86"/>
      <c r="G30" s="86"/>
      <c r="H30" s="86"/>
      <c r="I30" s="86"/>
    </row>
    <row r="31" spans="1:13" ht="35.9" customHeight="1" x14ac:dyDescent="0.35"/>
    <row r="32" spans="1:13" s="53" customFormat="1" ht="21" x14ac:dyDescent="0.5">
      <c r="A32" s="74" t="s">
        <v>52</v>
      </c>
      <c r="H32" s="54"/>
      <c r="I32" s="54"/>
      <c r="J32" s="54"/>
      <c r="K32" s="54"/>
      <c r="L32" s="54"/>
    </row>
    <row r="33" spans="1:13" s="53" customFormat="1" ht="21" x14ac:dyDescent="0.5">
      <c r="A33" s="94" t="s">
        <v>29</v>
      </c>
      <c r="B33" s="94"/>
      <c r="C33" s="94"/>
      <c r="D33" s="94"/>
      <c r="E33" s="94"/>
      <c r="F33" s="94"/>
      <c r="G33" s="94"/>
      <c r="H33" s="90" t="s">
        <v>30</v>
      </c>
      <c r="I33" s="90"/>
      <c r="J33" s="90"/>
      <c r="K33" s="90"/>
      <c r="L33" s="90"/>
    </row>
    <row r="34" spans="1:13" ht="15.65" customHeight="1" x14ac:dyDescent="0.35">
      <c r="A34" s="57" t="s">
        <v>33</v>
      </c>
      <c r="B34" s="56"/>
      <c r="C34" s="56"/>
      <c r="D34" s="56"/>
      <c r="E34" s="56"/>
      <c r="F34" s="52"/>
      <c r="H34" s="27"/>
      <c r="I34" s="27"/>
      <c r="J34" s="27"/>
      <c r="K34" s="27"/>
      <c r="L34" s="27"/>
    </row>
    <row r="35" spans="1:13" x14ac:dyDescent="0.35">
      <c r="A35" s="95"/>
      <c r="B35" s="95"/>
      <c r="C35" s="95"/>
      <c r="D35" s="95"/>
      <c r="E35" s="34"/>
      <c r="G35" s="29"/>
      <c r="H35" s="30" t="s">
        <v>34</v>
      </c>
      <c r="I35" s="31"/>
      <c r="J35" s="31"/>
      <c r="K35" s="31"/>
      <c r="L35" s="32"/>
    </row>
    <row r="36" spans="1:13" ht="28" customHeight="1" x14ac:dyDescent="0.35">
      <c r="A36" s="33"/>
      <c r="B36" s="73" t="s">
        <v>35</v>
      </c>
      <c r="C36" s="72" t="s">
        <v>36</v>
      </c>
      <c r="D36" s="72" t="s">
        <v>37</v>
      </c>
      <c r="E36" s="72" t="s">
        <v>38</v>
      </c>
      <c r="F36" s="72" t="s">
        <v>39</v>
      </c>
      <c r="G36" s="34"/>
      <c r="H36" s="96"/>
      <c r="I36" s="97"/>
      <c r="J36" s="97"/>
      <c r="K36" s="97"/>
      <c r="L36" s="98"/>
    </row>
    <row r="37" spans="1:13" x14ac:dyDescent="0.35">
      <c r="A37" s="105" t="s">
        <v>40</v>
      </c>
      <c r="B37" s="106"/>
      <c r="C37" s="106"/>
      <c r="D37" s="106"/>
      <c r="E37" s="106"/>
      <c r="F37" s="107"/>
      <c r="G37" s="34"/>
      <c r="H37" s="99"/>
      <c r="I37" s="100"/>
      <c r="J37" s="100"/>
      <c r="K37" s="100"/>
      <c r="L37" s="101"/>
    </row>
    <row r="38" spans="1:13" x14ac:dyDescent="0.35">
      <c r="A38" s="35" t="s">
        <v>41</v>
      </c>
      <c r="B38" s="64"/>
      <c r="C38" s="64"/>
      <c r="D38" s="64"/>
      <c r="E38" s="64"/>
      <c r="F38" s="64"/>
      <c r="G38" s="36" t="str">
        <f>IF(SUM(B38:F38)=0,"",IF(SUM(B38:F38)&gt;12,"Achtung!(&gt;12)",IF(SUM(B38:F38)&lt;12,"","")))</f>
        <v/>
      </c>
      <c r="H38" s="99"/>
      <c r="I38" s="100"/>
      <c r="J38" s="100"/>
      <c r="K38" s="100"/>
      <c r="L38" s="101"/>
    </row>
    <row r="39" spans="1:13" x14ac:dyDescent="0.35">
      <c r="A39" s="35" t="str">
        <f xml:space="preserve"> IF(F34&gt;1,"2. Einschätzung","")</f>
        <v/>
      </c>
      <c r="B39" s="52"/>
      <c r="C39" s="52"/>
      <c r="D39" s="52"/>
      <c r="E39" s="52"/>
      <c r="F39" s="52"/>
      <c r="G39" s="36" t="str">
        <f t="shared" ref="G39:G42" si="1">IF(SUM(B39:F39)=0,"",IF(SUM(B39:F39)&gt;12,"Achtung!(&gt;12)",IF(SUM(B39:F39)&lt;12,"","")))</f>
        <v/>
      </c>
      <c r="H39" s="99"/>
      <c r="I39" s="100"/>
      <c r="J39" s="100"/>
      <c r="K39" s="100"/>
      <c r="L39" s="101"/>
    </row>
    <row r="40" spans="1:13" x14ac:dyDescent="0.35">
      <c r="A40" s="35" t="str">
        <f xml:space="preserve"> IF(F34&gt;2,"3. Einschätzung","")</f>
        <v/>
      </c>
      <c r="B40" s="52"/>
      <c r="C40" s="52"/>
      <c r="D40" s="52"/>
      <c r="E40" s="52"/>
      <c r="F40" s="52"/>
      <c r="G40" s="36" t="str">
        <f t="shared" si="1"/>
        <v/>
      </c>
      <c r="H40" s="99"/>
      <c r="I40" s="100"/>
      <c r="J40" s="100"/>
      <c r="K40" s="100"/>
      <c r="L40" s="101"/>
    </row>
    <row r="41" spans="1:13" x14ac:dyDescent="0.35">
      <c r="A41" s="35" t="str">
        <f xml:space="preserve"> IF(F34&gt;3,"4. Einschätzung","")</f>
        <v/>
      </c>
      <c r="B41" s="52"/>
      <c r="C41" s="52"/>
      <c r="D41" s="52"/>
      <c r="E41" s="52"/>
      <c r="F41" s="52"/>
      <c r="G41" s="36" t="str">
        <f t="shared" si="1"/>
        <v/>
      </c>
      <c r="H41" s="99"/>
      <c r="I41" s="100"/>
      <c r="J41" s="100"/>
      <c r="K41" s="100"/>
      <c r="L41" s="101"/>
    </row>
    <row r="42" spans="1:13" x14ac:dyDescent="0.35">
      <c r="A42" s="35" t="str">
        <f xml:space="preserve"> IF(F34&gt;4,"5. Einschätzung","")</f>
        <v/>
      </c>
      <c r="B42" s="52"/>
      <c r="C42" s="52"/>
      <c r="D42" s="52"/>
      <c r="E42" s="52"/>
      <c r="F42" s="52"/>
      <c r="G42" s="36" t="str">
        <f t="shared" si="1"/>
        <v/>
      </c>
      <c r="H42" s="99"/>
      <c r="I42" s="100"/>
      <c r="J42" s="100"/>
      <c r="K42" s="100"/>
      <c r="L42" s="101"/>
    </row>
    <row r="43" spans="1:13" x14ac:dyDescent="0.35">
      <c r="A43" s="33" t="s">
        <v>42</v>
      </c>
      <c r="B43" s="37">
        <v>5</v>
      </c>
      <c r="C43" s="37">
        <v>4</v>
      </c>
      <c r="D43" s="37">
        <v>3</v>
      </c>
      <c r="E43" s="37">
        <v>2</v>
      </c>
      <c r="F43" s="37">
        <v>0</v>
      </c>
      <c r="G43" s="36"/>
      <c r="H43" s="102"/>
      <c r="I43" s="103"/>
      <c r="J43" s="103"/>
      <c r="K43" s="103"/>
      <c r="L43" s="104"/>
    </row>
    <row r="44" spans="1:13" ht="14.5" customHeight="1" x14ac:dyDescent="0.35">
      <c r="A44" s="58" t="s">
        <v>43</v>
      </c>
      <c r="B44" s="92" t="str">
        <f>IF(SUM(B38:F42)=0,"",(SUM(F38:F42)*F43+SUM(E38:E42)*E43+SUM(D38:D42)*D43+SUM(C38:C42)*C43+SUM(B38:B42)*B43))</f>
        <v/>
      </c>
      <c r="C44" s="92"/>
      <c r="D44" s="92"/>
      <c r="E44" s="92"/>
      <c r="F44" s="92"/>
      <c r="G44" s="38"/>
      <c r="H44" s="93" t="s">
        <v>44</v>
      </c>
      <c r="I44" s="93"/>
      <c r="J44" s="93"/>
      <c r="K44" s="93"/>
      <c r="L44" s="51" t="str">
        <f>B44</f>
        <v/>
      </c>
      <c r="M44" s="2" t="str">
        <f>IF(B44&lt;&gt;L44,"Achtung!","")</f>
        <v/>
      </c>
    </row>
    <row r="45" spans="1:13" ht="15.5" x14ac:dyDescent="0.35">
      <c r="B45" s="39"/>
      <c r="C45" s="39"/>
      <c r="D45" s="39"/>
      <c r="E45" s="39"/>
      <c r="F45" s="39"/>
      <c r="G45" s="39"/>
      <c r="H45" s="40" t="str">
        <f>IF(H46="","",L44/H46)</f>
        <v/>
      </c>
      <c r="I45" s="87" t="s">
        <v>45</v>
      </c>
      <c r="J45" s="87"/>
      <c r="K45" s="87"/>
      <c r="L45" s="41" t="str">
        <f>IF(L44="","",VLOOKUP(L44/H46,$A$62:$C$78,3,TRUE))</f>
        <v/>
      </c>
    </row>
    <row r="46" spans="1:13" ht="15.5" hidden="1" x14ac:dyDescent="0.35">
      <c r="B46" s="39"/>
      <c r="C46" s="39"/>
      <c r="D46" s="39"/>
      <c r="E46" s="39"/>
      <c r="F46" s="39"/>
      <c r="G46" s="39"/>
      <c r="H46" s="28" t="str">
        <f>IF(SUM(B38:F42)=0,"",(SUM(B38:F42)*5))</f>
        <v/>
      </c>
      <c r="I46" s="60"/>
      <c r="J46" s="60"/>
      <c r="K46" s="60"/>
      <c r="L46" s="61"/>
    </row>
    <row r="47" spans="1:13" ht="15.5" x14ac:dyDescent="0.35">
      <c r="B47" s="39"/>
      <c r="C47" s="39"/>
      <c r="D47" s="39"/>
      <c r="E47" s="39"/>
      <c r="F47" s="39"/>
      <c r="G47" s="39"/>
      <c r="H47" s="42"/>
      <c r="K47" s="43"/>
      <c r="L47" s="44"/>
    </row>
    <row r="48" spans="1:13" ht="21" x14ac:dyDescent="0.5">
      <c r="A48" s="88" t="s">
        <v>54</v>
      </c>
      <c r="B48" s="88"/>
      <c r="C48" s="88"/>
      <c r="D48" s="89" t="s">
        <v>47</v>
      </c>
      <c r="E48" s="89"/>
      <c r="F48" s="89"/>
      <c r="G48" s="89"/>
      <c r="H48" s="89"/>
      <c r="I48" s="89"/>
      <c r="J48" s="89"/>
      <c r="L48" s="78"/>
    </row>
    <row r="49" spans="1:12" ht="21" customHeight="1" x14ac:dyDescent="0.35">
      <c r="D49" s="90" t="s">
        <v>48</v>
      </c>
      <c r="E49" s="90"/>
      <c r="F49" s="90"/>
      <c r="G49" s="90"/>
      <c r="H49" s="90"/>
      <c r="I49" s="90"/>
      <c r="L49" s="78"/>
    </row>
    <row r="50" spans="1:12" ht="21" customHeight="1" x14ac:dyDescent="0.35">
      <c r="D50" s="91" t="s">
        <v>49</v>
      </c>
      <c r="E50" s="91"/>
      <c r="F50" s="91"/>
      <c r="G50" s="91"/>
      <c r="H50" s="91"/>
      <c r="I50" s="91"/>
      <c r="J50" s="79"/>
      <c r="K50" s="79"/>
      <c r="L50" s="80"/>
    </row>
    <row r="51" spans="1:12" ht="18.5" x14ac:dyDescent="0.45">
      <c r="D51" s="90" t="s">
        <v>55</v>
      </c>
      <c r="E51" s="90"/>
      <c r="F51" s="90"/>
      <c r="G51" s="90"/>
      <c r="H51" s="90"/>
      <c r="I51" s="90"/>
      <c r="J51" s="81"/>
      <c r="K51" s="47"/>
      <c r="L51" s="46" t="str">
        <f>IF(L48="","",IF(OR(L48=0,L49=0,L50=0),0,ROUND((L48*2+L49+L50)/4,0)))</f>
        <v/>
      </c>
    </row>
    <row r="52" spans="1:12" x14ac:dyDescent="0.35">
      <c r="D52" s="86" t="s">
        <v>51</v>
      </c>
      <c r="E52" s="86"/>
      <c r="F52" s="86"/>
      <c r="G52" s="86"/>
      <c r="H52" s="86"/>
      <c r="I52" s="86"/>
    </row>
    <row r="54" spans="1:12" ht="22.5" customHeight="1" x14ac:dyDescent="0.35"/>
    <row r="55" spans="1:12" ht="21" x14ac:dyDescent="0.5">
      <c r="A55" s="76" t="s">
        <v>56</v>
      </c>
      <c r="J55" s="39" t="s">
        <v>57</v>
      </c>
      <c r="K55" s="39" t="s">
        <v>58</v>
      </c>
      <c r="L55" s="2" t="s">
        <v>56</v>
      </c>
    </row>
    <row r="56" spans="1:12" ht="21" x14ac:dyDescent="0.5">
      <c r="J56" s="48" t="str">
        <f>IF(L29="","",ROUND(L29,0))</f>
        <v/>
      </c>
      <c r="K56" s="48" t="str">
        <f>IF(L51="","",ROUND(L51,0))</f>
        <v/>
      </c>
      <c r="L56" s="49" t="str">
        <f>IF(J56="","",ROUND((J56+K56)/2,0))</f>
        <v/>
      </c>
    </row>
    <row r="62" spans="1:12" hidden="1" x14ac:dyDescent="0.35">
      <c r="A62" s="2">
        <v>0</v>
      </c>
      <c r="B62" s="2">
        <v>0</v>
      </c>
      <c r="C62" s="2">
        <v>0</v>
      </c>
    </row>
    <row r="63" spans="1:12" hidden="1" x14ac:dyDescent="0.35">
      <c r="A63" s="2">
        <v>0.19999</v>
      </c>
      <c r="B63" s="2">
        <v>1</v>
      </c>
      <c r="C63" s="2">
        <v>2</v>
      </c>
    </row>
    <row r="64" spans="1:12" hidden="1" x14ac:dyDescent="0.35">
      <c r="A64" s="2">
        <v>0.26669999999999999</v>
      </c>
      <c r="B64" s="2">
        <v>2</v>
      </c>
      <c r="C64" s="2">
        <v>2</v>
      </c>
    </row>
    <row r="65" spans="1:3" hidden="1" x14ac:dyDescent="0.35">
      <c r="A65" s="2">
        <v>0.33329999999999999</v>
      </c>
      <c r="B65" s="2">
        <v>3</v>
      </c>
      <c r="C65" s="2">
        <v>2</v>
      </c>
    </row>
    <row r="66" spans="1:3" hidden="1" x14ac:dyDescent="0.35">
      <c r="A66" s="2">
        <v>0.4</v>
      </c>
      <c r="B66" s="2">
        <v>4</v>
      </c>
      <c r="C66" s="2">
        <v>5</v>
      </c>
    </row>
    <row r="67" spans="1:3" hidden="1" x14ac:dyDescent="0.35">
      <c r="A67" s="2">
        <v>0.45</v>
      </c>
      <c r="B67" s="2">
        <v>5</v>
      </c>
      <c r="C67" s="2">
        <v>5</v>
      </c>
    </row>
    <row r="68" spans="1:3" hidden="1" x14ac:dyDescent="0.35">
      <c r="A68" s="2">
        <v>0.5</v>
      </c>
      <c r="B68" s="2">
        <v>6</v>
      </c>
      <c r="C68" s="2">
        <v>5</v>
      </c>
    </row>
    <row r="69" spans="1:3" hidden="1" x14ac:dyDescent="0.35">
      <c r="A69" s="2">
        <v>0.55000000000000004</v>
      </c>
      <c r="B69" s="2">
        <v>7</v>
      </c>
      <c r="C69" s="2">
        <v>8</v>
      </c>
    </row>
    <row r="70" spans="1:3" hidden="1" x14ac:dyDescent="0.35">
      <c r="A70" s="2">
        <v>0.6</v>
      </c>
      <c r="B70" s="2">
        <v>8</v>
      </c>
      <c r="C70" s="2">
        <v>8</v>
      </c>
    </row>
    <row r="71" spans="1:3" hidden="1" x14ac:dyDescent="0.35">
      <c r="A71" s="2">
        <v>0.65</v>
      </c>
      <c r="B71" s="2">
        <v>9</v>
      </c>
      <c r="C71" s="2">
        <v>8</v>
      </c>
    </row>
    <row r="72" spans="1:3" hidden="1" x14ac:dyDescent="0.35">
      <c r="A72" s="2">
        <v>0.7</v>
      </c>
      <c r="B72" s="2">
        <v>10</v>
      </c>
      <c r="C72" s="2">
        <v>11</v>
      </c>
    </row>
    <row r="73" spans="1:3" hidden="1" x14ac:dyDescent="0.35">
      <c r="A73" s="2">
        <v>0.75</v>
      </c>
      <c r="B73" s="2">
        <v>11</v>
      </c>
      <c r="C73" s="2">
        <v>11</v>
      </c>
    </row>
    <row r="74" spans="1:3" hidden="1" x14ac:dyDescent="0.35">
      <c r="A74" s="2">
        <v>0.8</v>
      </c>
      <c r="B74" s="2">
        <v>12</v>
      </c>
      <c r="C74" s="2">
        <v>11</v>
      </c>
    </row>
    <row r="75" spans="1:3" hidden="1" x14ac:dyDescent="0.35">
      <c r="A75" s="2">
        <v>0.85</v>
      </c>
      <c r="B75" s="2">
        <v>13</v>
      </c>
      <c r="C75" s="2">
        <v>14</v>
      </c>
    </row>
    <row r="76" spans="1:3" hidden="1" x14ac:dyDescent="0.35">
      <c r="A76" s="2">
        <v>0.9</v>
      </c>
      <c r="B76" s="2">
        <v>14</v>
      </c>
      <c r="C76" s="2">
        <v>14</v>
      </c>
    </row>
    <row r="77" spans="1:3" hidden="1" x14ac:dyDescent="0.35">
      <c r="A77" s="2">
        <v>0.95</v>
      </c>
      <c r="B77" s="2">
        <v>15</v>
      </c>
      <c r="C77" s="2">
        <v>14</v>
      </c>
    </row>
    <row r="78" spans="1:3" hidden="1" x14ac:dyDescent="0.35">
      <c r="A78" s="2">
        <v>1</v>
      </c>
      <c r="B78" s="2">
        <v>15</v>
      </c>
      <c r="C78" s="2">
        <v>14</v>
      </c>
    </row>
  </sheetData>
  <sheetProtection algorithmName="SHA-512" hashValue="Gh/GPv52h8iY15UmhvhmI5pNd0AAXijvkOMOwwje73bK1VhWjiOSviuIIA7LpyyZlVzYAJpKHz8COSKTUMNdGg==" saltValue="jwulwaFpqqcu4vEp2PpwWg==" spinCount="100000" sheet="1" selectLockedCells="1"/>
  <mergeCells count="33">
    <mergeCell ref="A13:D13"/>
    <mergeCell ref="H7:L7"/>
    <mergeCell ref="A8:F9"/>
    <mergeCell ref="A1:L1"/>
    <mergeCell ref="H8:L11"/>
    <mergeCell ref="B3:G3"/>
    <mergeCell ref="B4:G4"/>
    <mergeCell ref="A7:G7"/>
    <mergeCell ref="H44:K44"/>
    <mergeCell ref="H36:L43"/>
    <mergeCell ref="B22:F22"/>
    <mergeCell ref="H22:K22"/>
    <mergeCell ref="A15:F15"/>
    <mergeCell ref="I23:K23"/>
    <mergeCell ref="A26:C26"/>
    <mergeCell ref="H14:L21"/>
    <mergeCell ref="D26:J26"/>
    <mergeCell ref="D49:I49"/>
    <mergeCell ref="D50:I50"/>
    <mergeCell ref="D51:I51"/>
    <mergeCell ref="D52:I52"/>
    <mergeCell ref="D27:I27"/>
    <mergeCell ref="D28:I28"/>
    <mergeCell ref="D29:I29"/>
    <mergeCell ref="D30:I30"/>
    <mergeCell ref="H33:L33"/>
    <mergeCell ref="A33:G33"/>
    <mergeCell ref="A48:C48"/>
    <mergeCell ref="D48:J48"/>
    <mergeCell ref="A35:D35"/>
    <mergeCell ref="I45:K45"/>
    <mergeCell ref="A37:F37"/>
    <mergeCell ref="B44:F44"/>
  </mergeCells>
  <conditionalFormatting sqref="H46">
    <cfRule type="cellIs" dxfId="1" priority="1" operator="greaterThan">
      <formula>F34*54</formula>
    </cfRule>
  </conditionalFormatting>
  <conditionalFormatting sqref="H24">
    <cfRule type="cellIs" dxfId="0" priority="2" operator="greaterThan">
      <formula>F12*54</formula>
    </cfRule>
  </conditionalFormatting>
  <dataValidations count="2">
    <dataValidation type="whole" allowBlank="1" showInputMessage="1" showErrorMessage="1" sqref="L26:L28 L48:L50" xr:uid="{00000000-0002-0000-0300-000000000000}">
      <formula1>0</formula1>
      <formula2>15</formula2>
    </dataValidation>
    <dataValidation type="whole" allowBlank="1" showInputMessage="1" showErrorMessage="1" sqref="F34 F12" xr:uid="{00000000-0002-0000-0300-000001000000}">
      <formula1>1</formula1>
      <formula2>5</formula2>
    </dataValidation>
  </dataValidations>
  <pageMargins left="0.70866141732283472" right="0.70866141732283472" top="0.59055118110236227" bottom="0.59055118110236227" header="0.11811023622047245"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Hinweise</vt:lpstr>
      <vt:lpstr>Beispiel</vt:lpstr>
      <vt:lpstr>Umrechnungsschlüssel</vt:lpstr>
      <vt:lpstr>Bewertungsvorlage</vt:lpstr>
      <vt:lpstr>Beispiel!Druckbereich</vt:lpstr>
      <vt:lpstr>Bewertungsvorlage!Druckbereich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Berechnungsschema fpA</dc:title>
  <dc:subject/>
  <dc:creator>MBs FOSBOS</dc:creator>
  <cp:keywords/>
  <dc:description/>
  <cp:lastModifiedBy>Oliver Bauer</cp:lastModifiedBy>
  <cp:revision/>
  <dcterms:created xsi:type="dcterms:W3CDTF">2017-05-08T05:51:25Z</dcterms:created>
  <dcterms:modified xsi:type="dcterms:W3CDTF">2019-09-27T09:24:10Z</dcterms:modified>
  <cp:category/>
  <cp:contentStatus/>
</cp:coreProperties>
</file>